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E303" i="9" s="1"/>
  <c r="B303" i="9" s="1"/>
  <c r="F303" i="9"/>
  <c r="H302" i="9"/>
  <c r="E302" i="9" s="1"/>
  <c r="B302" i="9" s="1"/>
  <c r="G302" i="9"/>
  <c r="F302" i="9"/>
  <c r="H301" i="9"/>
  <c r="G301" i="9"/>
  <c r="E301" i="9" s="1"/>
  <c r="B301" i="9" s="1"/>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H288" i="9"/>
  <c r="G288" i="9"/>
  <c r="F288" i="9"/>
  <c r="H287" i="9"/>
  <c r="G287" i="9"/>
  <c r="F287" i="9"/>
  <c r="E287" i="9"/>
  <c r="B287" i="9" s="1"/>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H273" i="9"/>
  <c r="F273" i="9"/>
  <c r="E272" i="9"/>
  <c r="M271" i="9"/>
  <c r="L271" i="9"/>
  <c r="F271" i="9"/>
  <c r="B271" i="9" s="1"/>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B266" i="9" s="1"/>
  <c r="M265" i="9"/>
  <c r="L265" i="9"/>
  <c r="F265" i="9"/>
  <c r="E265" i="9"/>
  <c r="B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B258" i="9" s="1"/>
  <c r="M257" i="9"/>
  <c r="L257" i="9"/>
  <c r="F257" i="9"/>
  <c r="B257" i="9" s="1"/>
  <c r="E257" i="9"/>
  <c r="M256" i="9"/>
  <c r="L256" i="9"/>
  <c r="F256" i="9" s="1"/>
  <c r="E256" i="9"/>
  <c r="B256" i="9" s="1"/>
  <c r="M255" i="9"/>
  <c r="L255" i="9"/>
  <c r="F255" i="9"/>
  <c r="B255" i="9" s="1"/>
  <c r="E255" i="9"/>
  <c r="M254" i="9"/>
  <c r="L254" i="9"/>
  <c r="F254" i="9" s="1"/>
  <c r="E254" i="9"/>
  <c r="B254" i="9" s="1"/>
  <c r="M253" i="9"/>
  <c r="L253" i="9"/>
  <c r="F253" i="9"/>
  <c r="B253" i="9" s="1"/>
  <c r="E253" i="9"/>
  <c r="M252" i="9"/>
  <c r="L252" i="9"/>
  <c r="F252" i="9" s="1"/>
  <c r="E252" i="9"/>
  <c r="B252" i="9" s="1"/>
  <c r="M251" i="9"/>
  <c r="L251" i="9"/>
  <c r="F251" i="9"/>
  <c r="B251" i="9" s="1"/>
  <c r="E251" i="9"/>
  <c r="M250" i="9"/>
  <c r="L250" i="9"/>
  <c r="F250" i="9" s="1"/>
  <c r="E250" i="9"/>
  <c r="B250" i="9" s="1"/>
  <c r="M249" i="9"/>
  <c r="L249" i="9"/>
  <c r="F249" i="9"/>
  <c r="B249" i="9" s="1"/>
  <c r="E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B244" i="9" s="1"/>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E233" i="9"/>
  <c r="B233" i="9"/>
  <c r="M232" i="9"/>
  <c r="L232" i="9"/>
  <c r="F232" i="9" s="1"/>
  <c r="E232" i="9"/>
  <c r="M231" i="9"/>
  <c r="F231" i="9" s="1"/>
  <c r="B231" i="9" s="1"/>
  <c r="L231" i="9"/>
  <c r="E231" i="9"/>
  <c r="M230" i="9"/>
  <c r="L230" i="9"/>
  <c r="F230" i="9" s="1"/>
  <c r="E230" i="9"/>
  <c r="M229" i="9"/>
  <c r="F229" i="9" s="1"/>
  <c r="B229" i="9" s="1"/>
  <c r="L229" i="9"/>
  <c r="E229" i="9"/>
  <c r="M228" i="9"/>
  <c r="L228" i="9"/>
  <c r="F228" i="9" s="1"/>
  <c r="E228" i="9"/>
  <c r="M227" i="9"/>
  <c r="F227" i="9" s="1"/>
  <c r="B227" i="9" s="1"/>
  <c r="L227" i="9"/>
  <c r="E227" i="9"/>
  <c r="M226" i="9"/>
  <c r="L226" i="9"/>
  <c r="F226" i="9" s="1"/>
  <c r="E226" i="9"/>
  <c r="M225" i="9"/>
  <c r="F225" i="9" s="1"/>
  <c r="B225" i="9" s="1"/>
  <c r="L225" i="9"/>
  <c r="E225" i="9"/>
  <c r="M224" i="9"/>
  <c r="L224" i="9"/>
  <c r="F224" i="9" s="1"/>
  <c r="E224" i="9"/>
  <c r="M223" i="9"/>
  <c r="F223" i="9" s="1"/>
  <c r="B223" i="9" s="1"/>
  <c r="L223" i="9"/>
  <c r="E223" i="9"/>
  <c r="M222" i="9"/>
  <c r="L222" i="9"/>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F216" i="9" s="1"/>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F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G78" i="9"/>
  <c r="F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G72" i="9"/>
  <c r="F72" i="9"/>
  <c r="H71" i="9"/>
  <c r="G71" i="9"/>
  <c r="F71" i="9"/>
  <c r="E71" i="9"/>
  <c r="B71" i="9" s="1"/>
  <c r="H70" i="9"/>
  <c r="E70" i="9" s="1"/>
  <c r="G70" i="9"/>
  <c r="F70" i="9"/>
  <c r="B70" i="9"/>
  <c r="H69" i="9"/>
  <c r="G69" i="9"/>
  <c r="F69" i="9"/>
  <c r="E69" i="9"/>
  <c r="B69" i="9" s="1"/>
  <c r="H68" i="9"/>
  <c r="G68" i="9"/>
  <c r="F68" i="9"/>
  <c r="H67" i="9"/>
  <c r="G67" i="9"/>
  <c r="F67" i="9"/>
  <c r="E67" i="9"/>
  <c r="B67" i="9" s="1"/>
  <c r="H66" i="9"/>
  <c r="E66" i="9" s="1"/>
  <c r="G66" i="9"/>
  <c r="F66" i="9"/>
  <c r="B66" i="9"/>
  <c r="H65" i="9"/>
  <c r="G65" i="9"/>
  <c r="F65" i="9"/>
  <c r="E65" i="9"/>
  <c r="B65" i="9" s="1"/>
  <c r="H64" i="9"/>
  <c r="G64" i="9"/>
  <c r="F64" i="9"/>
  <c r="H63" i="9"/>
  <c r="G63" i="9"/>
  <c r="F63" i="9"/>
  <c r="E63" i="9"/>
  <c r="B63" i="9" s="1"/>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G34" i="9"/>
  <c r="F34" i="9"/>
  <c r="E34" i="9"/>
  <c r="B34" i="9" s="1"/>
  <c r="H33" i="9"/>
  <c r="G33" i="9"/>
  <c r="F33" i="9"/>
  <c r="H32" i="9"/>
  <c r="G32" i="9"/>
  <c r="E32" i="9" s="1"/>
  <c r="B32" i="9" s="1"/>
  <c r="F32" i="9"/>
  <c r="H31" i="9"/>
  <c r="E31" i="9" s="1"/>
  <c r="B31" i="9" s="1"/>
  <c r="G31" i="9"/>
  <c r="F31" i="9"/>
  <c r="H30" i="9"/>
  <c r="E30" i="9" s="1"/>
  <c r="B30" i="9" s="1"/>
  <c r="G30" i="9"/>
  <c r="F30" i="9"/>
  <c r="H29" i="9"/>
  <c r="G29" i="9"/>
  <c r="F29" i="9"/>
  <c r="H28" i="9"/>
  <c r="G28" i="9"/>
  <c r="F28" i="9"/>
  <c r="H27" i="9"/>
  <c r="G27" i="9"/>
  <c r="F27" i="9"/>
  <c r="H26" i="9"/>
  <c r="G26" i="9"/>
  <c r="F26" i="9"/>
  <c r="E26" i="9"/>
  <c r="B26" i="9" s="1"/>
  <c r="H25" i="9"/>
  <c r="G25" i="9"/>
  <c r="E25" i="9" s="1"/>
  <c r="B25" i="9" s="1"/>
  <c r="F25" i="9"/>
  <c r="H24" i="9"/>
  <c r="G24" i="9"/>
  <c r="E24" i="9" s="1"/>
  <c r="B24" i="9" s="1"/>
  <c r="F24" i="9"/>
  <c r="H23" i="9"/>
  <c r="G23" i="9"/>
  <c r="F23" i="9"/>
  <c r="H22" i="9"/>
  <c r="G22" i="9"/>
  <c r="F22" i="9"/>
  <c r="E22" i="9"/>
  <c r="B22" i="9" s="1"/>
  <c r="F21" i="9"/>
  <c r="F4" i="9"/>
  <c r="O3" i="9"/>
  <c r="G275" i="9" s="1"/>
  <c r="E275" i="9" s="1"/>
  <c r="I3" i="9"/>
  <c r="H3" i="9"/>
  <c r="G3" i="9"/>
  <c r="D101" i="8"/>
  <c r="C1576" i="1" s="1"/>
  <c r="D95" i="8"/>
  <c r="D90" i="8"/>
  <c r="C1565" i="1" s="1"/>
  <c r="D85" i="8"/>
  <c r="D80" i="8"/>
  <c r="D75" i="8"/>
  <c r="D70" i="8"/>
  <c r="D65" i="8"/>
  <c r="D60" i="8"/>
  <c r="D55" i="8"/>
  <c r="D50" i="8"/>
  <c r="D44" i="8"/>
  <c r="D36" i="8"/>
  <c r="D26" i="8"/>
  <c r="D24" i="8" s="1"/>
  <c r="D18" i="8"/>
  <c r="D8" i="8"/>
  <c r="D6" i="8" s="1"/>
  <c r="C1481" i="1" s="1"/>
  <c r="H1481" i="1" s="1"/>
  <c r="E44" i="7"/>
  <c r="D44" i="7"/>
  <c r="E39" i="7"/>
  <c r="D39" i="7"/>
  <c r="D38" i="7" s="1"/>
  <c r="H31" i="3" s="1"/>
  <c r="E38" i="7"/>
  <c r="E30" i="7"/>
  <c r="D30" i="7"/>
  <c r="E23" i="7"/>
  <c r="D23" i="7"/>
  <c r="D22" i="7"/>
  <c r="H30" i="3" s="1"/>
  <c r="E14" i="7"/>
  <c r="D14" i="7"/>
  <c r="E7" i="7"/>
  <c r="D7" i="7"/>
  <c r="D6" i="7" s="1"/>
  <c r="D5" i="7" s="1"/>
  <c r="C1436" i="1"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49" i="5"/>
  <c r="F248" i="5"/>
  <c r="F247" i="5"/>
  <c r="E246" i="5"/>
  <c r="D246" i="5"/>
  <c r="D245" i="5"/>
  <c r="F245" i="5" s="1"/>
  <c r="F244" i="5"/>
  <c r="F243" i="5"/>
  <c r="E242" i="5"/>
  <c r="D1219" i="1" s="1"/>
  <c r="D242" i="5"/>
  <c r="F242" i="5" s="1"/>
  <c r="F241" i="5"/>
  <c r="F240" i="5"/>
  <c r="E239" i="5"/>
  <c r="F239" i="5" s="1"/>
  <c r="D239" i="5"/>
  <c r="D238"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6" i="5"/>
  <c r="D206" i="5"/>
  <c r="G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E180" i="5"/>
  <c r="E177" i="5" s="1"/>
  <c r="D1154" i="1" s="1"/>
  <c r="D180" i="5"/>
  <c r="D177" i="5" s="1"/>
  <c r="G308" i="9" s="1"/>
  <c r="F179" i="5"/>
  <c r="F178" i="5"/>
  <c r="D176" i="5"/>
  <c r="H22" i="3"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D78" i="5" s="1"/>
  <c r="E78" i="5"/>
  <c r="F78" i="5" s="1"/>
  <c r="F77" i="5"/>
  <c r="F76" i="5"/>
  <c r="F75" i="5"/>
  <c r="F74" i="5"/>
  <c r="F73" i="5"/>
  <c r="F72" i="5"/>
  <c r="F71" i="5"/>
  <c r="E70" i="5"/>
  <c r="E69" i="5" s="1"/>
  <c r="D70" i="5"/>
  <c r="D69" i="5"/>
  <c r="F67" i="5"/>
  <c r="F66" i="5"/>
  <c r="F65" i="5"/>
  <c r="F64" i="5"/>
  <c r="E63" i="5"/>
  <c r="F63" i="5" s="1"/>
  <c r="D63" i="5"/>
  <c r="F62" i="5"/>
  <c r="F61" i="5"/>
  <c r="F60" i="5"/>
  <c r="F59" i="5"/>
  <c r="F58" i="5"/>
  <c r="F57" i="5"/>
  <c r="E56" i="5"/>
  <c r="F56" i="5" s="1"/>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3" i="4"/>
  <c r="D593" i="4"/>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3" i="1" s="1"/>
  <c r="D418" i="4"/>
  <c r="E417" i="4"/>
  <c r="D417" i="4"/>
  <c r="E416" i="4"/>
  <c r="D416" i="4"/>
  <c r="D643" i="4" s="1"/>
  <c r="F643"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8" i="4"/>
  <c r="F137" i="4"/>
  <c r="F136" i="4"/>
  <c r="F135" i="4"/>
  <c r="E134" i="4"/>
  <c r="E133" i="4" s="1"/>
  <c r="D134" i="4"/>
  <c r="D133" i="4"/>
  <c r="F132" i="4"/>
  <c r="F131" i="4"/>
  <c r="F130" i="4"/>
  <c r="F129" i="4"/>
  <c r="E128" i="4"/>
  <c r="F128" i="4" s="1"/>
  <c r="D128" i="4"/>
  <c r="F127" i="4"/>
  <c r="F126" i="4"/>
  <c r="E125" i="4"/>
  <c r="D125" i="4"/>
  <c r="D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H1577" i="1"/>
  <c r="C1577" i="1"/>
  <c r="G1577" i="1" s="1"/>
  <c r="H1576" i="1"/>
  <c r="G1576" i="1"/>
  <c r="C1575" i="1"/>
  <c r="G1575" i="1" s="1"/>
  <c r="H1574" i="1"/>
  <c r="G1574" i="1"/>
  <c r="C1574" i="1"/>
  <c r="H1573" i="1"/>
  <c r="G1573" i="1"/>
  <c r="C1573" i="1"/>
  <c r="C1572" i="1"/>
  <c r="H1572" i="1" s="1"/>
  <c r="H1571" i="1"/>
  <c r="C1571" i="1"/>
  <c r="G1571" i="1" s="1"/>
  <c r="H1570" i="1"/>
  <c r="G1570" i="1"/>
  <c r="C1570" i="1"/>
  <c r="C1569" i="1"/>
  <c r="H1569" i="1" s="1"/>
  <c r="C1568" i="1"/>
  <c r="H1568" i="1" s="1"/>
  <c r="C1567" i="1"/>
  <c r="G1567" i="1" s="1"/>
  <c r="C1566" i="1"/>
  <c r="H1566" i="1" s="1"/>
  <c r="C1564" i="1"/>
  <c r="H1564" i="1" s="1"/>
  <c r="H1563" i="1"/>
  <c r="C1563" i="1"/>
  <c r="G1563" i="1" s="1"/>
  <c r="G1562" i="1"/>
  <c r="C1562" i="1"/>
  <c r="H1562" i="1" s="1"/>
  <c r="C1561" i="1"/>
  <c r="H1561" i="1" s="1"/>
  <c r="C1560" i="1"/>
  <c r="H1560" i="1" s="1"/>
  <c r="H1559" i="1"/>
  <c r="G1559" i="1"/>
  <c r="C1559" i="1"/>
  <c r="G1558" i="1"/>
  <c r="C1558" i="1"/>
  <c r="H1558" i="1" s="1"/>
  <c r="C1557" i="1"/>
  <c r="H1557" i="1" s="1"/>
  <c r="C1556" i="1"/>
  <c r="H1556" i="1" s="1"/>
  <c r="H1555" i="1"/>
  <c r="G1555" i="1"/>
  <c r="C1555" i="1"/>
  <c r="G1554" i="1"/>
  <c r="C1554" i="1"/>
  <c r="H1554" i="1" s="1"/>
  <c r="C1553" i="1"/>
  <c r="H1553" i="1" s="1"/>
  <c r="C1552" i="1"/>
  <c r="H1552" i="1" s="1"/>
  <c r="H1551" i="1"/>
  <c r="G1551" i="1"/>
  <c r="C1551" i="1"/>
  <c r="G1550" i="1"/>
  <c r="C1550" i="1"/>
  <c r="H1550" i="1" s="1"/>
  <c r="C1549" i="1"/>
  <c r="H1549" i="1" s="1"/>
  <c r="H1548" i="1"/>
  <c r="C1548" i="1"/>
  <c r="G1548" i="1" s="1"/>
  <c r="H1547" i="1"/>
  <c r="G1547" i="1"/>
  <c r="C1547" i="1"/>
  <c r="G1546" i="1"/>
  <c r="C1546" i="1"/>
  <c r="H1546" i="1" s="1"/>
  <c r="C1545" i="1"/>
  <c r="H1545" i="1" s="1"/>
  <c r="H1544" i="1"/>
  <c r="C1544" i="1"/>
  <c r="G1544" i="1" s="1"/>
  <c r="H1543" i="1"/>
  <c r="G1543" i="1"/>
  <c r="C1543" i="1"/>
  <c r="G1542" i="1"/>
  <c r="C1542" i="1"/>
  <c r="H1542" i="1" s="1"/>
  <c r="C1541" i="1"/>
  <c r="H1541" i="1" s="1"/>
  <c r="H1540" i="1"/>
  <c r="C1540" i="1"/>
  <c r="G1540" i="1" s="1"/>
  <c r="G1539" i="1"/>
  <c r="C1539" i="1"/>
  <c r="H1539" i="1" s="1"/>
  <c r="G1538" i="1"/>
  <c r="C1538" i="1"/>
  <c r="H1538" i="1" s="1"/>
  <c r="C1537" i="1"/>
  <c r="H1537" i="1" s="1"/>
  <c r="C1536" i="1"/>
  <c r="G1536" i="1" s="1"/>
  <c r="G1535" i="1"/>
  <c r="C1535" i="1"/>
  <c r="H1535" i="1" s="1"/>
  <c r="G1534" i="1"/>
  <c r="C1534" i="1"/>
  <c r="H1534" i="1" s="1"/>
  <c r="C1533" i="1"/>
  <c r="H1533" i="1" s="1"/>
  <c r="C1532" i="1"/>
  <c r="G1532" i="1" s="1"/>
  <c r="C1531" i="1"/>
  <c r="H1531" i="1" s="1"/>
  <c r="C1530" i="1"/>
  <c r="H1530" i="1" s="1"/>
  <c r="C1529" i="1"/>
  <c r="H1529" i="1" s="1"/>
  <c r="H1528" i="1"/>
  <c r="C1528" i="1"/>
  <c r="G1528" i="1" s="1"/>
  <c r="H1527" i="1"/>
  <c r="G1527" i="1"/>
  <c r="C1527" i="1"/>
  <c r="G1526" i="1"/>
  <c r="C1526" i="1"/>
  <c r="H1526" i="1" s="1"/>
  <c r="C1525" i="1"/>
  <c r="H1525" i="1" s="1"/>
  <c r="H1523" i="1"/>
  <c r="G1523" i="1"/>
  <c r="C1523" i="1"/>
  <c r="G1522" i="1"/>
  <c r="C1522" i="1"/>
  <c r="H1522" i="1" s="1"/>
  <c r="C1521" i="1"/>
  <c r="H1521" i="1" s="1"/>
  <c r="H1520" i="1"/>
  <c r="C1520" i="1"/>
  <c r="G1520" i="1" s="1"/>
  <c r="H1519" i="1"/>
  <c r="G1519" i="1"/>
  <c r="C1519" i="1"/>
  <c r="H1516" i="1"/>
  <c r="C1516" i="1"/>
  <c r="G1516" i="1" s="1"/>
  <c r="H1515" i="1"/>
  <c r="G1515" i="1"/>
  <c r="C1515" i="1"/>
  <c r="G1514" i="1"/>
  <c r="C1514" i="1"/>
  <c r="H1514" i="1" s="1"/>
  <c r="C1513" i="1"/>
  <c r="H1513" i="1" s="1"/>
  <c r="H1512" i="1"/>
  <c r="C1512" i="1"/>
  <c r="G1512" i="1" s="1"/>
  <c r="H1511" i="1"/>
  <c r="G1511" i="1"/>
  <c r="C1511" i="1"/>
  <c r="G1510" i="1"/>
  <c r="C1510" i="1"/>
  <c r="H1510" i="1" s="1"/>
  <c r="C1509" i="1"/>
  <c r="H1509" i="1" s="1"/>
  <c r="C1508" i="1"/>
  <c r="G1508" i="1" s="1"/>
  <c r="H1507" i="1"/>
  <c r="G1507" i="1"/>
  <c r="C1507" i="1"/>
  <c r="G1506" i="1"/>
  <c r="C1506" i="1"/>
  <c r="H1506" i="1" s="1"/>
  <c r="C1505" i="1"/>
  <c r="H1505" i="1" s="1"/>
  <c r="C1504" i="1"/>
  <c r="G1504" i="1" s="1"/>
  <c r="C1503" i="1"/>
  <c r="H1503" i="1" s="1"/>
  <c r="G1502" i="1"/>
  <c r="C1502" i="1"/>
  <c r="H1502" i="1" s="1"/>
  <c r="C1501" i="1"/>
  <c r="H1501" i="1" s="1"/>
  <c r="H1500" i="1"/>
  <c r="G1500" i="1"/>
  <c r="C1500" i="1"/>
  <c r="C1499" i="1"/>
  <c r="H1499" i="1" s="1"/>
  <c r="G1498" i="1"/>
  <c r="C1498" i="1"/>
  <c r="H1498" i="1" s="1"/>
  <c r="C1497" i="1"/>
  <c r="H1497" i="1" s="1"/>
  <c r="H1496" i="1"/>
  <c r="G1496" i="1"/>
  <c r="C1496" i="1"/>
  <c r="H1495" i="1"/>
  <c r="G1495" i="1"/>
  <c r="C1495" i="1"/>
  <c r="G1494" i="1"/>
  <c r="C1494" i="1"/>
  <c r="H1494" i="1" s="1"/>
  <c r="C1493" i="1"/>
  <c r="H1493" i="1" s="1"/>
  <c r="C1492" i="1"/>
  <c r="H1492" i="1" s="1"/>
  <c r="H1491" i="1"/>
  <c r="C1491" i="1"/>
  <c r="G1491" i="1" s="1"/>
  <c r="C1490" i="1"/>
  <c r="H1490" i="1" s="1"/>
  <c r="C1489" i="1"/>
  <c r="H1489" i="1" s="1"/>
  <c r="H1488" i="1"/>
  <c r="G1488" i="1"/>
  <c r="C1488" i="1"/>
  <c r="H1487" i="1"/>
  <c r="G1487" i="1"/>
  <c r="C1487" i="1"/>
  <c r="G1486" i="1"/>
  <c r="C1486" i="1"/>
  <c r="H1486" i="1" s="1"/>
  <c r="C1485" i="1"/>
  <c r="H1485" i="1" s="1"/>
  <c r="H1484" i="1"/>
  <c r="C1484" i="1"/>
  <c r="G1484" i="1" s="1"/>
  <c r="C1483" i="1"/>
  <c r="H1483" i="1" s="1"/>
  <c r="G1482" i="1"/>
  <c r="C1482" i="1"/>
  <c r="H1482" i="1" s="1"/>
  <c r="H1480" i="1"/>
  <c r="G1480" i="1"/>
  <c r="C1480" i="1"/>
  <c r="D1479" i="1"/>
  <c r="C1479" i="1"/>
  <c r="J1479" i="1" s="1"/>
  <c r="H1478" i="1"/>
  <c r="G1478" i="1"/>
  <c r="I1478" i="1" s="1"/>
  <c r="D1478" i="1"/>
  <c r="C1478" i="1"/>
  <c r="J1478" i="1" s="1"/>
  <c r="D1477" i="1"/>
  <c r="C1477" i="1"/>
  <c r="J1477" i="1" s="1"/>
  <c r="H1476" i="1"/>
  <c r="G1476" i="1"/>
  <c r="I1476" i="1" s="1"/>
  <c r="D1476" i="1"/>
  <c r="C1476" i="1"/>
  <c r="J1476" i="1" s="1"/>
  <c r="H1475" i="1"/>
  <c r="G1475" i="1"/>
  <c r="D1475" i="1"/>
  <c r="C1475" i="1"/>
  <c r="D1474" i="1"/>
  <c r="C1474" i="1"/>
  <c r="J1474" i="1" s="1"/>
  <c r="H1473" i="1"/>
  <c r="G1473" i="1"/>
  <c r="I1473" i="1" s="1"/>
  <c r="D1473" i="1"/>
  <c r="J1473" i="1" s="1"/>
  <c r="C1473" i="1"/>
  <c r="D1472" i="1"/>
  <c r="J1472" i="1" s="1"/>
  <c r="C1472" i="1"/>
  <c r="H1472" i="1" s="1"/>
  <c r="H1471" i="1"/>
  <c r="G1471" i="1"/>
  <c r="I1471" i="1" s="1"/>
  <c r="D1471" i="1"/>
  <c r="C1471" i="1"/>
  <c r="J1471" i="1" s="1"/>
  <c r="H1470" i="1"/>
  <c r="G1470" i="1"/>
  <c r="D1470" i="1"/>
  <c r="C1470" i="1"/>
  <c r="H1469" i="1"/>
  <c r="G1469" i="1"/>
  <c r="D1469" i="1"/>
  <c r="C1469" i="1"/>
  <c r="D1468" i="1"/>
  <c r="J1468" i="1" s="1"/>
  <c r="C1468" i="1"/>
  <c r="H1468" i="1" s="1"/>
  <c r="D1467" i="1"/>
  <c r="H1467" i="1" s="1"/>
  <c r="C1467" i="1"/>
  <c r="J1467" i="1" s="1"/>
  <c r="D1466" i="1"/>
  <c r="J1466" i="1" s="1"/>
  <c r="C1466" i="1"/>
  <c r="H1466" i="1" s="1"/>
  <c r="H1465" i="1"/>
  <c r="G1465" i="1"/>
  <c r="I1465" i="1" s="1"/>
  <c r="D1465" i="1"/>
  <c r="C1465" i="1"/>
  <c r="J1465" i="1" s="1"/>
  <c r="D1464" i="1"/>
  <c r="J1464" i="1" s="1"/>
  <c r="C1464" i="1"/>
  <c r="H1464" i="1" s="1"/>
  <c r="H1463" i="1"/>
  <c r="G1463" i="1"/>
  <c r="I1463" i="1" s="1"/>
  <c r="D1463" i="1"/>
  <c r="C1463" i="1"/>
  <c r="J1463" i="1" s="1"/>
  <c r="D1462" i="1"/>
  <c r="J1462" i="1" s="1"/>
  <c r="C1462" i="1"/>
  <c r="H1462" i="1" s="1"/>
  <c r="D1461" i="1"/>
  <c r="C1461" i="1"/>
  <c r="H1461" i="1" s="1"/>
  <c r="H1460" i="1"/>
  <c r="G1460" i="1"/>
  <c r="I1460" i="1" s="1"/>
  <c r="D1460" i="1"/>
  <c r="C1460" i="1"/>
  <c r="J1460" i="1" s="1"/>
  <c r="D1459" i="1"/>
  <c r="J1459" i="1" s="1"/>
  <c r="C1459" i="1"/>
  <c r="H1459" i="1" s="1"/>
  <c r="H1458" i="1"/>
  <c r="G1458" i="1"/>
  <c r="I1458" i="1" s="1"/>
  <c r="D1458" i="1"/>
  <c r="C1458" i="1"/>
  <c r="J1458" i="1" s="1"/>
  <c r="D1457" i="1"/>
  <c r="J1457" i="1" s="1"/>
  <c r="C1457" i="1"/>
  <c r="H1457" i="1" s="1"/>
  <c r="H1456" i="1"/>
  <c r="G1456" i="1"/>
  <c r="I1456" i="1" s="1"/>
  <c r="D1456" i="1"/>
  <c r="C1456" i="1"/>
  <c r="J1456" i="1" s="1"/>
  <c r="D1455" i="1"/>
  <c r="J1455" i="1" s="1"/>
  <c r="C1455" i="1"/>
  <c r="D1454" i="1"/>
  <c r="C1454" i="1"/>
  <c r="H1454" i="1" s="1"/>
  <c r="C1453" i="1"/>
  <c r="H1452" i="1"/>
  <c r="G1452" i="1"/>
  <c r="I1452" i="1" s="1"/>
  <c r="D1452" i="1"/>
  <c r="C1452" i="1"/>
  <c r="J1452" i="1" s="1"/>
  <c r="D1451" i="1"/>
  <c r="J1451" i="1" s="1"/>
  <c r="C1451" i="1"/>
  <c r="H1451" i="1" s="1"/>
  <c r="H1450" i="1"/>
  <c r="G1450" i="1"/>
  <c r="I1450" i="1" s="1"/>
  <c r="D1450" i="1"/>
  <c r="C1450" i="1"/>
  <c r="J1450" i="1" s="1"/>
  <c r="D1449" i="1"/>
  <c r="J1449" i="1" s="1"/>
  <c r="C1449" i="1"/>
  <c r="H1449" i="1" s="1"/>
  <c r="H1448" i="1"/>
  <c r="G1448" i="1"/>
  <c r="D1448" i="1"/>
  <c r="C1448" i="1"/>
  <c r="J1448" i="1" s="1"/>
  <c r="J1447" i="1"/>
  <c r="D1447" i="1"/>
  <c r="C1447" i="1"/>
  <c r="H1446" i="1"/>
  <c r="G1446" i="1"/>
  <c r="D1446" i="1"/>
  <c r="C1446" i="1"/>
  <c r="J1446" i="1" s="1"/>
  <c r="J1445" i="1"/>
  <c r="D1445" i="1"/>
  <c r="C1445" i="1"/>
  <c r="G1445" i="1" s="1"/>
  <c r="J1444" i="1"/>
  <c r="D1444" i="1"/>
  <c r="G1444" i="1" s="1"/>
  <c r="I1444" i="1" s="1"/>
  <c r="C1444" i="1"/>
  <c r="H1444" i="1" s="1"/>
  <c r="D1443" i="1"/>
  <c r="C1443" i="1"/>
  <c r="H1443" i="1" s="1"/>
  <c r="D1442" i="1"/>
  <c r="C1442" i="1"/>
  <c r="H1442" i="1" s="1"/>
  <c r="H1441" i="1"/>
  <c r="G1441" i="1"/>
  <c r="I1441" i="1" s="1"/>
  <c r="D1441" i="1"/>
  <c r="C1441" i="1"/>
  <c r="J1441" i="1" s="1"/>
  <c r="D1440" i="1"/>
  <c r="C1440" i="1"/>
  <c r="H1439" i="1"/>
  <c r="G1439" i="1"/>
  <c r="I1439" i="1" s="1"/>
  <c r="D1439" i="1"/>
  <c r="C1439" i="1"/>
  <c r="J1439" i="1" s="1"/>
  <c r="D1438" i="1"/>
  <c r="H1438" i="1" s="1"/>
  <c r="C1438" i="1"/>
  <c r="G1438" i="1" s="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D1394" i="1"/>
  <c r="H1394" i="1" s="1"/>
  <c r="C1394" i="1"/>
  <c r="D1393" i="1"/>
  <c r="G1393" i="1" s="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D1274" i="1"/>
  <c r="G1274" i="1" s="1"/>
  <c r="C1274" i="1"/>
  <c r="H1273" i="1"/>
  <c r="D1273" i="1"/>
  <c r="G1273" i="1" s="1"/>
  <c r="C1273" i="1"/>
  <c r="H1272" i="1"/>
  <c r="D1272" i="1"/>
  <c r="G1272" i="1" s="1"/>
  <c r="C1272" i="1"/>
  <c r="H1271" i="1"/>
  <c r="D1271" i="1"/>
  <c r="G1271" i="1" s="1"/>
  <c r="C1271" i="1"/>
  <c r="H1270" i="1"/>
  <c r="G1270" i="1"/>
  <c r="D1270" i="1"/>
  <c r="C1270" i="1"/>
  <c r="H1269" i="1"/>
  <c r="G1269" i="1"/>
  <c r="D1269" i="1"/>
  <c r="C1269" i="1"/>
  <c r="H1268" i="1"/>
  <c r="G1268" i="1"/>
  <c r="D1268" i="1"/>
  <c r="C1268" i="1"/>
  <c r="H1267" i="1"/>
  <c r="G1267" i="1"/>
  <c r="D1267" i="1"/>
  <c r="C1267" i="1"/>
  <c r="H1266" i="1"/>
  <c r="D1266" i="1"/>
  <c r="G1266" i="1" s="1"/>
  <c r="C1266" i="1"/>
  <c r="H1265" i="1"/>
  <c r="D1265" i="1"/>
  <c r="G1265" i="1" s="1"/>
  <c r="C1265" i="1"/>
  <c r="H1264" i="1"/>
  <c r="D1264" i="1"/>
  <c r="G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H1244" i="1"/>
  <c r="D1244" i="1"/>
  <c r="G1244" i="1" s="1"/>
  <c r="C1244" i="1"/>
  <c r="H1243" i="1"/>
  <c r="D1243" i="1"/>
  <c r="G1243" i="1" s="1"/>
  <c r="C1243" i="1"/>
  <c r="H1242" i="1"/>
  <c r="D1242" i="1"/>
  <c r="G1242" i="1" s="1"/>
  <c r="C1242" i="1"/>
  <c r="D1241" i="1"/>
  <c r="H1241" i="1" s="1"/>
  <c r="C1241" i="1"/>
  <c r="D1240" i="1"/>
  <c r="H1240" i="1" s="1"/>
  <c r="C1240" i="1"/>
  <c r="D1239" i="1"/>
  <c r="H1239" i="1" s="1"/>
  <c r="C1239" i="1"/>
  <c r="D1238" i="1"/>
  <c r="H1238" i="1" s="1"/>
  <c r="C1238" i="1"/>
  <c r="D1237" i="1"/>
  <c r="H1237" i="1" s="1"/>
  <c r="C1237" i="1"/>
  <c r="C1236"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C1222" i="1"/>
  <c r="D1221" i="1"/>
  <c r="H1221" i="1" s="1"/>
  <c r="C1221" i="1"/>
  <c r="D1220" i="1"/>
  <c r="H1220" i="1" s="1"/>
  <c r="C1220" i="1"/>
  <c r="C1219" i="1"/>
  <c r="H1218" i="1"/>
  <c r="D1218" i="1"/>
  <c r="G1218" i="1" s="1"/>
  <c r="C1218" i="1"/>
  <c r="H1217" i="1"/>
  <c r="D1217" i="1"/>
  <c r="G1217" i="1" s="1"/>
  <c r="C1217" i="1"/>
  <c r="D1216" i="1"/>
  <c r="G1216" i="1" s="1"/>
  <c r="C1216" i="1"/>
  <c r="C1215" i="1"/>
  <c r="G1213" i="1"/>
  <c r="D1213" i="1"/>
  <c r="H1213" i="1" s="1"/>
  <c r="C1213" i="1"/>
  <c r="G1212" i="1"/>
  <c r="D1212" i="1"/>
  <c r="H1212" i="1" s="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G1166" i="1"/>
  <c r="D1166" i="1"/>
  <c r="H1166" i="1" s="1"/>
  <c r="C1166" i="1"/>
  <c r="H1165" i="1"/>
  <c r="G1165" i="1"/>
  <c r="D1165" i="1"/>
  <c r="C1165" i="1"/>
  <c r="G1164" i="1"/>
  <c r="D1164" i="1"/>
  <c r="H1164" i="1" s="1"/>
  <c r="C1164" i="1"/>
  <c r="G1163" i="1"/>
  <c r="D1163" i="1"/>
  <c r="H1163" i="1" s="1"/>
  <c r="C1163" i="1"/>
  <c r="H1162" i="1"/>
  <c r="G1162" i="1"/>
  <c r="D1162" i="1"/>
  <c r="C1162" i="1"/>
  <c r="G1161" i="1"/>
  <c r="D1161" i="1"/>
  <c r="H1161" i="1" s="1"/>
  <c r="C1161" i="1"/>
  <c r="H1160" i="1"/>
  <c r="G1160" i="1"/>
  <c r="D1160" i="1"/>
  <c r="C1160" i="1"/>
  <c r="H1159" i="1"/>
  <c r="D1159" i="1"/>
  <c r="G1159" i="1" s="1"/>
  <c r="C1159" i="1"/>
  <c r="G1158" i="1"/>
  <c r="D1158" i="1"/>
  <c r="H1158" i="1" s="1"/>
  <c r="C1158" i="1"/>
  <c r="C1157" i="1"/>
  <c r="G1156" i="1"/>
  <c r="D1156" i="1"/>
  <c r="H1156" i="1" s="1"/>
  <c r="C1156" i="1"/>
  <c r="G1155" i="1"/>
  <c r="D1155" i="1"/>
  <c r="H1155" i="1" s="1"/>
  <c r="C1155" i="1"/>
  <c r="C1154" i="1"/>
  <c r="C1153"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D1145" i="1"/>
  <c r="G1145" i="1" s="1"/>
  <c r="C1145" i="1"/>
  <c r="H1144" i="1"/>
  <c r="D1144" i="1"/>
  <c r="G1144" i="1" s="1"/>
  <c r="C1144" i="1"/>
  <c r="H1143" i="1"/>
  <c r="G1143" i="1"/>
  <c r="D1143" i="1"/>
  <c r="C1143" i="1"/>
  <c r="D1142" i="1"/>
  <c r="G1142" i="1" s="1"/>
  <c r="C1142" i="1"/>
  <c r="H1141" i="1"/>
  <c r="D1141" i="1"/>
  <c r="G1141" i="1" s="1"/>
  <c r="C1141" i="1"/>
  <c r="H1140" i="1"/>
  <c r="G1140" i="1"/>
  <c r="D1140" i="1"/>
  <c r="C1140" i="1"/>
  <c r="H1139" i="1"/>
  <c r="D1139" i="1"/>
  <c r="G1139" i="1" s="1"/>
  <c r="C1139" i="1"/>
  <c r="G1138" i="1"/>
  <c r="D1138" i="1"/>
  <c r="H1138" i="1" s="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H1063" i="1" s="1"/>
  <c r="C1063" i="1"/>
  <c r="D1062" i="1"/>
  <c r="H1062" i="1" s="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G1045" i="1"/>
  <c r="D1045" i="1"/>
  <c r="H1045" i="1" s="1"/>
  <c r="C1045" i="1"/>
  <c r="G1044" i="1"/>
  <c r="D1044" i="1"/>
  <c r="H1044" i="1" s="1"/>
  <c r="C1044" i="1"/>
  <c r="G1043" i="1"/>
  <c r="D1043" i="1"/>
  <c r="H1043" i="1" s="1"/>
  <c r="C1043" i="1"/>
  <c r="G1042" i="1"/>
  <c r="D1042" i="1"/>
  <c r="H1042" i="1" s="1"/>
  <c r="C1042" i="1"/>
  <c r="D1041" i="1"/>
  <c r="H1041" i="1" s="1"/>
  <c r="C1041" i="1"/>
  <c r="D1040" i="1"/>
  <c r="H1040" i="1" s="1"/>
  <c r="C1040" i="1"/>
  <c r="D1039" i="1"/>
  <c r="H1039" i="1" s="1"/>
  <c r="C1039" i="1"/>
  <c r="D1038" i="1"/>
  <c r="H1038" i="1" s="1"/>
  <c r="C1038" i="1"/>
  <c r="D1037" i="1"/>
  <c r="H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D1023" i="1"/>
  <c r="G1023" i="1" s="1"/>
  <c r="C1023" i="1"/>
  <c r="H1022" i="1"/>
  <c r="D1022" i="1"/>
  <c r="G1022" i="1" s="1"/>
  <c r="C1022" i="1"/>
  <c r="H1021" i="1"/>
  <c r="D1021" i="1"/>
  <c r="G1021" i="1" s="1"/>
  <c r="C1021" i="1"/>
  <c r="H1020" i="1"/>
  <c r="D1020" i="1"/>
  <c r="G1020" i="1" s="1"/>
  <c r="C1020"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D1013" i="1"/>
  <c r="G1013" i="1" s="1"/>
  <c r="C1013" i="1"/>
  <c r="H1012" i="1"/>
  <c r="D1012" i="1"/>
  <c r="G1012" i="1" s="1"/>
  <c r="C1012" i="1"/>
  <c r="H1011" i="1"/>
  <c r="D1011" i="1"/>
  <c r="G1011" i="1" s="1"/>
  <c r="C1011" i="1"/>
  <c r="H1010" i="1"/>
  <c r="D1010" i="1"/>
  <c r="G1010" i="1" s="1"/>
  <c r="C1010" i="1"/>
  <c r="H1009" i="1"/>
  <c r="G1009" i="1"/>
  <c r="D1009" i="1"/>
  <c r="C1009" i="1"/>
  <c r="H1008" i="1"/>
  <c r="D1008" i="1"/>
  <c r="G1008" i="1" s="1"/>
  <c r="C1008"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D999" i="1"/>
  <c r="H999" i="1" s="1"/>
  <c r="C999" i="1"/>
  <c r="G998" i="1"/>
  <c r="D998" i="1"/>
  <c r="H998" i="1" s="1"/>
  <c r="C998" i="1"/>
  <c r="C997" i="1"/>
  <c r="H996" i="1"/>
  <c r="G996" i="1"/>
  <c r="D996" i="1"/>
  <c r="C996" i="1"/>
  <c r="H995" i="1"/>
  <c r="G995" i="1"/>
  <c r="D995" i="1"/>
  <c r="C995" i="1"/>
  <c r="G994" i="1"/>
  <c r="D994" i="1"/>
  <c r="H994" i="1" s="1"/>
  <c r="C994" i="1"/>
  <c r="G993" i="1"/>
  <c r="D993" i="1"/>
  <c r="H993" i="1" s="1"/>
  <c r="C993" i="1"/>
  <c r="G992" i="1"/>
  <c r="D992" i="1"/>
  <c r="H992" i="1" s="1"/>
  <c r="C992" i="1"/>
  <c r="D991" i="1"/>
  <c r="H991" i="1" s="1"/>
  <c r="C991" i="1"/>
  <c r="C990" i="1"/>
  <c r="D989" i="1"/>
  <c r="H989" i="1" s="1"/>
  <c r="C989" i="1"/>
  <c r="G988"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H715" i="1"/>
  <c r="G715" i="1"/>
  <c r="D715" i="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H671" i="1" s="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H644" i="1" s="1"/>
  <c r="C644" i="1"/>
  <c r="D643" i="1"/>
  <c r="H643" i="1" s="1"/>
  <c r="C643" i="1"/>
  <c r="D642" i="1"/>
  <c r="H642" i="1" s="1"/>
  <c r="C642" i="1"/>
  <c r="G641" i="1"/>
  <c r="D641" i="1"/>
  <c r="H641" i="1" s="1"/>
  <c r="C641" i="1"/>
  <c r="C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D398" i="1"/>
  <c r="G398" i="1" s="1"/>
  <c r="C398"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G388" i="1" s="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D369" i="1"/>
  <c r="G369" i="1" s="1"/>
  <c r="C369" i="1"/>
  <c r="D368" i="1"/>
  <c r="G368" i="1" s="1"/>
  <c r="C368" i="1"/>
  <c r="D367" i="1"/>
  <c r="G367" i="1" s="1"/>
  <c r="C367" i="1"/>
  <c r="G366" i="1"/>
  <c r="D366" i="1"/>
  <c r="H366" i="1" s="1"/>
  <c r="C366"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G292" i="1" s="1"/>
  <c r="C292" i="1"/>
  <c r="H291" i="1"/>
  <c r="D291" i="1"/>
  <c r="G291" i="1" s="1"/>
  <c r="C291" i="1"/>
  <c r="H290" i="1"/>
  <c r="D290" i="1"/>
  <c r="G290" i="1" s="1"/>
  <c r="C290" i="1"/>
  <c r="D289" i="1"/>
  <c r="H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H272" i="1"/>
  <c r="G272" i="1"/>
  <c r="D272" i="1"/>
  <c r="C272" i="1"/>
  <c r="H271" i="1"/>
  <c r="G271" i="1"/>
  <c r="D271" i="1"/>
  <c r="C271" i="1"/>
  <c r="H270" i="1"/>
  <c r="G270" i="1"/>
  <c r="D270" i="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D210" i="1"/>
  <c r="G210" i="1" s="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H187" i="1" s="1"/>
  <c r="C187" i="1"/>
  <c r="D186" i="1"/>
  <c r="G186" i="1" s="1"/>
  <c r="C186" i="1"/>
  <c r="H185" i="1"/>
  <c r="G185" i="1"/>
  <c r="D185" i="1"/>
  <c r="C185" i="1"/>
  <c r="H184" i="1"/>
  <c r="D184" i="1"/>
  <c r="G184" i="1" s="1"/>
  <c r="C184" i="1"/>
  <c r="D183" i="1"/>
  <c r="G183" i="1" s="1"/>
  <c r="C183" i="1"/>
  <c r="H182" i="1"/>
  <c r="G182" i="1"/>
  <c r="D182" i="1"/>
  <c r="C182" i="1"/>
  <c r="D181" i="1"/>
  <c r="H181" i="1" s="1"/>
  <c r="C181" i="1"/>
  <c r="D180" i="1"/>
  <c r="H180" i="1" s="1"/>
  <c r="C180" i="1"/>
  <c r="H179" i="1"/>
  <c r="D179" i="1"/>
  <c r="G179" i="1" s="1"/>
  <c r="C179" i="1"/>
  <c r="H178" i="1"/>
  <c r="G178" i="1"/>
  <c r="D178" i="1"/>
  <c r="C178" i="1"/>
  <c r="D177" i="1"/>
  <c r="G177" i="1" s="1"/>
  <c r="C177" i="1"/>
  <c r="D176" i="1"/>
  <c r="G176" i="1" s="1"/>
  <c r="C176" i="1"/>
  <c r="D175" i="1"/>
  <c r="G175" i="1" s="1"/>
  <c r="C175" i="1"/>
  <c r="D174" i="1"/>
  <c r="G174" i="1" s="1"/>
  <c r="C174" i="1"/>
  <c r="D173" i="1"/>
  <c r="G173" i="1" s="1"/>
  <c r="C173" i="1"/>
  <c r="H172" i="1"/>
  <c r="G172" i="1"/>
  <c r="D172" i="1"/>
  <c r="C172" i="1"/>
  <c r="H171" i="1"/>
  <c r="G171" i="1"/>
  <c r="D171" i="1"/>
  <c r="C171" i="1"/>
  <c r="D170" i="1"/>
  <c r="G170" i="1" s="1"/>
  <c r="C170" i="1"/>
  <c r="D169" i="1"/>
  <c r="G169" i="1" s="1"/>
  <c r="C169" i="1"/>
  <c r="D168" i="1"/>
  <c r="G168" i="1" s="1"/>
  <c r="C168" i="1"/>
  <c r="D167" i="1"/>
  <c r="G167" i="1" s="1"/>
  <c r="C167" i="1"/>
  <c r="D166" i="1"/>
  <c r="G166" i="1" s="1"/>
  <c r="C166" i="1"/>
  <c r="D165" i="1"/>
  <c r="G165" i="1" s="1"/>
  <c r="C165" i="1"/>
  <c r="D164" i="1"/>
  <c r="G164" i="1" s="1"/>
  <c r="C164" i="1"/>
  <c r="D163" i="1"/>
  <c r="H163" i="1" s="1"/>
  <c r="C163" i="1"/>
  <c r="H162" i="1"/>
  <c r="G162" i="1"/>
  <c r="D162" i="1"/>
  <c r="C162" i="1"/>
  <c r="D161" i="1"/>
  <c r="H161" i="1" s="1"/>
  <c r="C161" i="1"/>
  <c r="D160" i="1"/>
  <c r="H160" i="1" s="1"/>
  <c r="C160" i="1"/>
  <c r="D158" i="1"/>
  <c r="G158" i="1" s="1"/>
  <c r="C158" i="1"/>
  <c r="D157" i="1"/>
  <c r="G157" i="1" s="1"/>
  <c r="C157" i="1"/>
  <c r="D156" i="1"/>
  <c r="G156" i="1" s="1"/>
  <c r="C156" i="1"/>
  <c r="D155" i="1"/>
  <c r="G155" i="1" s="1"/>
  <c r="C155" i="1"/>
  <c r="H154" i="1"/>
  <c r="G154" i="1"/>
  <c r="D154" i="1"/>
  <c r="C154" i="1"/>
  <c r="D153" i="1"/>
  <c r="G153" i="1" s="1"/>
  <c r="C153" i="1"/>
  <c r="D152" i="1"/>
  <c r="H152" i="1" s="1"/>
  <c r="C152" i="1"/>
  <c r="D151" i="1"/>
  <c r="H151" i="1" s="1"/>
  <c r="C151" i="1"/>
  <c r="D150" i="1"/>
  <c r="H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D134" i="1"/>
  <c r="H134" i="1" s="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D126" i="1"/>
  <c r="H126" i="1" s="1"/>
  <c r="C126" i="1"/>
  <c r="D125" i="1"/>
  <c r="H125" i="1" s="1"/>
  <c r="C125" i="1"/>
  <c r="D124" i="1"/>
  <c r="H124" i="1" s="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G89" i="1"/>
  <c r="D89" i="1"/>
  <c r="H89" i="1" s="1"/>
  <c r="C89" i="1"/>
  <c r="H88" i="1"/>
  <c r="G88" i="1"/>
  <c r="D88" i="1"/>
  <c r="C88" i="1"/>
  <c r="G87"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G76" i="1" s="1"/>
  <c r="C76" i="1"/>
  <c r="H75" i="1"/>
  <c r="G75" i="1"/>
  <c r="D75" i="1"/>
  <c r="C75" i="1"/>
  <c r="H74" i="1"/>
  <c r="G74" i="1"/>
  <c r="D74" i="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H65" i="1" s="1"/>
  <c r="C65" i="1"/>
  <c r="D64" i="1"/>
  <c r="H64" i="1" s="1"/>
  <c r="C64" i="1"/>
  <c r="H63" i="1"/>
  <c r="G63" i="1"/>
  <c r="D63" i="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45" i="5" l="1"/>
  <c r="D1222" i="1" s="1"/>
  <c r="H1222" i="1" s="1"/>
  <c r="G1221" i="1"/>
  <c r="H1219" i="1"/>
  <c r="G1219" i="1"/>
  <c r="G1220" i="1"/>
  <c r="D1236" i="1"/>
  <c r="H1236" i="1" s="1"/>
  <c r="E258" i="5"/>
  <c r="D1235" i="1" s="1"/>
  <c r="H1235" i="1" s="1"/>
  <c r="H1216" i="1"/>
  <c r="G1241" i="1"/>
  <c r="G1240" i="1"/>
  <c r="G1239" i="1"/>
  <c r="G1238" i="1"/>
  <c r="G1578" i="1"/>
  <c r="G1568" i="1"/>
  <c r="H1565" i="1"/>
  <c r="G1565" i="1"/>
  <c r="G1566" i="1"/>
  <c r="H1536" i="1"/>
  <c r="D49" i="8"/>
  <c r="D43" i="8" s="1"/>
  <c r="I35" i="3" s="1"/>
  <c r="G1530" i="1"/>
  <c r="H1532" i="1"/>
  <c r="G1531" i="1"/>
  <c r="G1394" i="1"/>
  <c r="H1393" i="1"/>
  <c r="G1235" i="1"/>
  <c r="G1236" i="1"/>
  <c r="G1237" i="1"/>
  <c r="G1234" i="1"/>
  <c r="G1233" i="1"/>
  <c r="G1232" i="1"/>
  <c r="G1231" i="1"/>
  <c r="G1230" i="1"/>
  <c r="G1229" i="1"/>
  <c r="F250" i="5"/>
  <c r="G1227" i="1"/>
  <c r="G1228" i="1"/>
  <c r="G1226" i="1"/>
  <c r="G1225" i="1"/>
  <c r="E283" i="9"/>
  <c r="B283" i="9" s="1"/>
  <c r="G1222" i="1"/>
  <c r="G1223" i="1"/>
  <c r="G1224" i="1"/>
  <c r="F246" i="5"/>
  <c r="E282" i="9"/>
  <c r="B282" i="9" s="1"/>
  <c r="H1211" i="1"/>
  <c r="G1211" i="1"/>
  <c r="F234" i="5"/>
  <c r="E293" i="9"/>
  <c r="B293" i="9" s="1"/>
  <c r="D1157" i="1"/>
  <c r="H1154" i="1"/>
  <c r="G1154" i="1"/>
  <c r="H1142" i="1"/>
  <c r="H1124" i="1"/>
  <c r="E289" i="9"/>
  <c r="B289" i="9" s="1"/>
  <c r="E291" i="9"/>
  <c r="B291" i="9" s="1"/>
  <c r="G1063" i="1"/>
  <c r="G1056" i="1"/>
  <c r="G1062" i="1"/>
  <c r="G1055" i="1"/>
  <c r="G1054" i="1"/>
  <c r="G1053" i="1"/>
  <c r="G1052" i="1"/>
  <c r="G1051" i="1"/>
  <c r="G1050" i="1"/>
  <c r="F70" i="5"/>
  <c r="G1047" i="1"/>
  <c r="G1048" i="1"/>
  <c r="G1049" i="1"/>
  <c r="E68" i="5"/>
  <c r="G989" i="1"/>
  <c r="G1040" i="1"/>
  <c r="G1039" i="1"/>
  <c r="G1038" i="1"/>
  <c r="H1034" i="1"/>
  <c r="G1037" i="1"/>
  <c r="G1041" i="1"/>
  <c r="H1030" i="1"/>
  <c r="H1023" i="1"/>
  <c r="H1019" i="1"/>
  <c r="H1013" i="1"/>
  <c r="H1007" i="1"/>
  <c r="E12" i="5"/>
  <c r="D990" i="1" s="1"/>
  <c r="G990" i="1" s="1"/>
  <c r="D997" i="1"/>
  <c r="G997" i="1" s="1"/>
  <c r="G999" i="1"/>
  <c r="H997" i="1"/>
  <c r="G991" i="1"/>
  <c r="G986" i="1"/>
  <c r="G987" i="1"/>
  <c r="G1467" i="1"/>
  <c r="I1467" i="1" s="1"/>
  <c r="E22" i="7"/>
  <c r="D1437" i="1"/>
  <c r="H1437" i="1" s="1"/>
  <c r="J1440" i="1"/>
  <c r="H1508" i="1"/>
  <c r="H1504" i="1"/>
  <c r="G1503" i="1"/>
  <c r="G1499" i="1"/>
  <c r="G1492" i="1"/>
  <c r="G1490" i="1"/>
  <c r="G1483" i="1"/>
  <c r="G632" i="1"/>
  <c r="G631" i="1"/>
  <c r="G289" i="1"/>
  <c r="G718" i="1"/>
  <c r="E44" i="9"/>
  <c r="B44" i="9" s="1"/>
  <c r="G713" i="1"/>
  <c r="G711" i="1"/>
  <c r="G703" i="1"/>
  <c r="G671" i="1"/>
  <c r="G666" i="1"/>
  <c r="G662" i="1"/>
  <c r="G406" i="1"/>
  <c r="G405" i="1"/>
  <c r="E644" i="4"/>
  <c r="D638" i="1" s="1"/>
  <c r="G404" i="1"/>
  <c r="H413" i="1"/>
  <c r="G413" i="1"/>
  <c r="F418" i="4"/>
  <c r="D412" i="1"/>
  <c r="F417" i="4"/>
  <c r="G411" i="1"/>
  <c r="E643" i="4"/>
  <c r="D637" i="1" s="1"/>
  <c r="E273" i="9"/>
  <c r="B273" i="9" s="1"/>
  <c r="E23" i="9"/>
  <c r="B23" i="9" s="1"/>
  <c r="B275" i="9"/>
  <c r="G644" i="1"/>
  <c r="G643" i="1"/>
  <c r="G642" i="1"/>
  <c r="G645" i="1"/>
  <c r="H397" i="1"/>
  <c r="H398" i="1"/>
  <c r="F402" i="4"/>
  <c r="H386" i="1"/>
  <c r="H388" i="1"/>
  <c r="F391" i="4"/>
  <c r="H371" i="1"/>
  <c r="H369" i="1"/>
  <c r="H368" i="1"/>
  <c r="H367" i="1"/>
  <c r="H364" i="1"/>
  <c r="H365" i="1"/>
  <c r="E363" i="4"/>
  <c r="D358" i="1" s="1"/>
  <c r="G269" i="1"/>
  <c r="G273" i="1"/>
  <c r="G209" i="1"/>
  <c r="G206" i="1"/>
  <c r="G207" i="1"/>
  <c r="E196" i="4"/>
  <c r="D192" i="1" s="1"/>
  <c r="G191" i="1"/>
  <c r="G190" i="1"/>
  <c r="G189" i="1"/>
  <c r="G188" i="1"/>
  <c r="G187" i="1"/>
  <c r="H186" i="1"/>
  <c r="E47" i="9"/>
  <c r="B47" i="9" s="1"/>
  <c r="F188" i="4"/>
  <c r="F222" i="9"/>
  <c r="H183" i="1"/>
  <c r="G181" i="1"/>
  <c r="G180" i="1"/>
  <c r="F220" i="9"/>
  <c r="E43" i="9"/>
  <c r="B43" i="9" s="1"/>
  <c r="H177" i="1"/>
  <c r="H176" i="1"/>
  <c r="H175" i="1"/>
  <c r="H173" i="1"/>
  <c r="H174" i="1"/>
  <c r="H170" i="1"/>
  <c r="H169" i="1"/>
  <c r="H168" i="1"/>
  <c r="H167" i="1"/>
  <c r="H165" i="1"/>
  <c r="H166" i="1"/>
  <c r="F169" i="4"/>
  <c r="H164" i="1"/>
  <c r="E163" i="4"/>
  <c r="D159" i="1" s="1"/>
  <c r="G163" i="1"/>
  <c r="G160" i="1"/>
  <c r="G161" i="1"/>
  <c r="H156" i="1"/>
  <c r="H158" i="1"/>
  <c r="H155" i="1"/>
  <c r="H157" i="1"/>
  <c r="F159" i="4"/>
  <c r="E152" i="4"/>
  <c r="H21" i="9" s="1"/>
  <c r="F218" i="9"/>
  <c r="B218" i="9" s="1"/>
  <c r="H153" i="1"/>
  <c r="G152" i="1"/>
  <c r="G151" i="1"/>
  <c r="G149" i="1"/>
  <c r="G150" i="1"/>
  <c r="G135" i="1"/>
  <c r="G146" i="1"/>
  <c r="F139" i="4"/>
  <c r="G134" i="1"/>
  <c r="G132" i="1"/>
  <c r="G130" i="1"/>
  <c r="G129" i="1"/>
  <c r="G131" i="1"/>
  <c r="F133" i="4"/>
  <c r="G126" i="1"/>
  <c r="G124" i="1"/>
  <c r="G125" i="1"/>
  <c r="G120" i="1"/>
  <c r="G121" i="1"/>
  <c r="G123" i="1"/>
  <c r="F124" i="4"/>
  <c r="G113" i="1"/>
  <c r="E106" i="4"/>
  <c r="D102" i="1" s="1"/>
  <c r="G79" i="1"/>
  <c r="G81" i="1"/>
  <c r="F83" i="4"/>
  <c r="H73" i="1"/>
  <c r="H76" i="1"/>
  <c r="H66" i="1"/>
  <c r="G64" i="1"/>
  <c r="G65" i="1"/>
  <c r="E29" i="9"/>
  <c r="B29" i="9" s="1"/>
  <c r="G60" i="1"/>
  <c r="E28" i="9"/>
  <c r="B28" i="9" s="1"/>
  <c r="F62" i="4"/>
  <c r="E33" i="9"/>
  <c r="B33" i="9" s="1"/>
  <c r="E286" i="9"/>
  <c r="B286" i="9" s="1"/>
  <c r="E294" i="9"/>
  <c r="E27" i="9"/>
  <c r="B27" i="9" s="1"/>
  <c r="E298" i="9"/>
  <c r="B298" i="9" s="1"/>
  <c r="G1440" i="1"/>
  <c r="G1442" i="1"/>
  <c r="I1442" i="1" s="1"/>
  <c r="H1440" i="1"/>
  <c r="H1445" i="1"/>
  <c r="I1446" i="1"/>
  <c r="I1448" i="1"/>
  <c r="H1455" i="1"/>
  <c r="J1442" i="1"/>
  <c r="G1443" i="1"/>
  <c r="I1443" i="1" s="1"/>
  <c r="J1443" i="1"/>
  <c r="H1447" i="1"/>
  <c r="G1447" i="1"/>
  <c r="I1447" i="1" s="1"/>
  <c r="G1449" i="1"/>
  <c r="I1449" i="1" s="1"/>
  <c r="G1451" i="1"/>
  <c r="I1451" i="1" s="1"/>
  <c r="G1454" i="1"/>
  <c r="G1455" i="1"/>
  <c r="I1455" i="1" s="1"/>
  <c r="G1457" i="1"/>
  <c r="I1457" i="1" s="1"/>
  <c r="G1459" i="1"/>
  <c r="I1459" i="1" s="1"/>
  <c r="G1461" i="1"/>
  <c r="G1462" i="1"/>
  <c r="I1462" i="1" s="1"/>
  <c r="G1464" i="1"/>
  <c r="I1464" i="1" s="1"/>
  <c r="G1466" i="1"/>
  <c r="I1466" i="1" s="1"/>
  <c r="G1468" i="1"/>
  <c r="I1468" i="1" s="1"/>
  <c r="G1472" i="1"/>
  <c r="I1472" i="1" s="1"/>
  <c r="G1474" i="1"/>
  <c r="G1477" i="1"/>
  <c r="G1479" i="1"/>
  <c r="G1481" i="1"/>
  <c r="G1485" i="1"/>
  <c r="G1489" i="1"/>
  <c r="G1493" i="1"/>
  <c r="G1497" i="1"/>
  <c r="G1501" i="1"/>
  <c r="G1505" i="1"/>
  <c r="G1509" i="1"/>
  <c r="G1513" i="1"/>
  <c r="G1521" i="1"/>
  <c r="G1525" i="1"/>
  <c r="G1529" i="1"/>
  <c r="G1533" i="1"/>
  <c r="G1537" i="1"/>
  <c r="G1541" i="1"/>
  <c r="G1545" i="1"/>
  <c r="G1549" i="1"/>
  <c r="G1553" i="1"/>
  <c r="G1557" i="1"/>
  <c r="G1561" i="1"/>
  <c r="G1564" i="1"/>
  <c r="H1567" i="1"/>
  <c r="G1569" i="1"/>
  <c r="G1572" i="1"/>
  <c r="H1575" i="1"/>
  <c r="F7" i="4"/>
  <c r="H1474" i="1"/>
  <c r="H1477" i="1"/>
  <c r="H1479" i="1"/>
  <c r="G1552" i="1"/>
  <c r="G1556" i="1"/>
  <c r="G1560" i="1"/>
  <c r="E298" i="4"/>
  <c r="H308" i="9"/>
  <c r="E308" i="9" s="1"/>
  <c r="B308" i="9" s="1"/>
  <c r="F177" i="5"/>
  <c r="E176" i="5"/>
  <c r="H19" i="9" s="1"/>
  <c r="E19" i="9" s="1"/>
  <c r="B19" i="9" s="1"/>
  <c r="F45" i="4"/>
  <c r="D106" i="4"/>
  <c r="F125" i="4"/>
  <c r="F134" i="4"/>
  <c r="D215" i="4"/>
  <c r="E263" i="4"/>
  <c r="D259" i="1" s="1"/>
  <c r="D299" i="4"/>
  <c r="D351" i="4"/>
  <c r="F416" i="4"/>
  <c r="D472" i="4"/>
  <c r="E529" i="4"/>
  <c r="D644" i="4"/>
  <c r="F8" i="5"/>
  <c r="F79" i="5"/>
  <c r="F149" i="5"/>
  <c r="F180" i="5"/>
  <c r="E311" i="9"/>
  <c r="B311" i="9" s="1"/>
  <c r="E238" i="5"/>
  <c r="E35" i="6"/>
  <c r="D89" i="6"/>
  <c r="D114" i="6"/>
  <c r="D50" i="4"/>
  <c r="D6" i="4" s="1"/>
  <c r="D82" i="4"/>
  <c r="F153" i="4"/>
  <c r="D163" i="4"/>
  <c r="D224" i="4"/>
  <c r="D252" i="4"/>
  <c r="D263" i="4"/>
  <c r="D421" i="4"/>
  <c r="D529" i="4"/>
  <c r="F581" i="4"/>
  <c r="E593" i="4"/>
  <c r="D587" i="1" s="1"/>
  <c r="D68" i="5"/>
  <c r="D118" i="5"/>
  <c r="F135" i="5"/>
  <c r="D175" i="5"/>
  <c r="D237" i="5"/>
  <c r="G313" i="9"/>
  <c r="E313" i="9" s="1"/>
  <c r="D42" i="8"/>
  <c r="E459" i="4"/>
  <c r="D453" i="1" s="1"/>
  <c r="D625" i="4"/>
  <c r="D7" i="5"/>
  <c r="F52" i="5"/>
  <c r="F69" i="5"/>
  <c r="F146" i="5"/>
  <c r="E310" i="9"/>
  <c r="B310" i="9" s="1"/>
  <c r="D5" i="6"/>
  <c r="F35" i="6"/>
  <c r="F115" i="6"/>
  <c r="E141" i="6"/>
  <c r="D129" i="6"/>
  <c r="H29" i="3"/>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91" i="9"/>
  <c r="E191" i="9" s="1"/>
  <c r="B191" i="9" s="1"/>
  <c r="G165" i="9"/>
  <c r="G164" i="9"/>
  <c r="E164" i="9" s="1"/>
  <c r="B164" i="9" s="1"/>
  <c r="G163" i="9"/>
  <c r="E163" i="9" s="1"/>
  <c r="B163" i="9" s="1"/>
  <c r="G162" i="9"/>
  <c r="E162" i="9" s="1"/>
  <c r="B162" i="9" s="1"/>
  <c r="G161" i="9"/>
  <c r="E161" i="9" s="1"/>
  <c r="B161" i="9" s="1"/>
  <c r="G280" i="9"/>
  <c r="E280" i="9" s="1"/>
  <c r="B280" i="9" s="1"/>
  <c r="G281" i="9"/>
  <c r="E281" i="9" s="1"/>
  <c r="B281" i="9" s="1"/>
  <c r="M213" i="9"/>
  <c r="G192" i="9"/>
  <c r="E192" i="9" s="1"/>
  <c r="B192"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0" i="9"/>
  <c r="E190" i="9" s="1"/>
  <c r="B190" i="9" s="1"/>
  <c r="G166" i="9"/>
  <c r="E166" i="9" s="1"/>
  <c r="B166" i="9" s="1"/>
  <c r="H165" i="9"/>
  <c r="I10" i="9"/>
  <c r="B84" i="9"/>
  <c r="B92" i="9"/>
  <c r="E290" i="9"/>
  <c r="B290" i="9" s="1"/>
  <c r="E64" i="9"/>
  <c r="B64" i="9" s="1"/>
  <c r="E68" i="9"/>
  <c r="B68" i="9" s="1"/>
  <c r="E72" i="9"/>
  <c r="B72" i="9" s="1"/>
  <c r="E78" i="9"/>
  <c r="B78" i="9" s="1"/>
  <c r="E300" i="9"/>
  <c r="B300" i="9" s="1"/>
  <c r="B214" i="9"/>
  <c r="B216" i="9"/>
  <c r="B220" i="9"/>
  <c r="B222" i="9"/>
  <c r="B224" i="9"/>
  <c r="B226" i="9"/>
  <c r="B228" i="9"/>
  <c r="B230" i="9"/>
  <c r="B232" i="9"/>
  <c r="B234" i="9"/>
  <c r="B236" i="9"/>
  <c r="B238" i="9"/>
  <c r="B240" i="9"/>
  <c r="B242" i="9"/>
  <c r="F277" i="9"/>
  <c r="E288" i="9"/>
  <c r="B288" i="9" s="1"/>
  <c r="B294" i="9"/>
  <c r="E296" i="9"/>
  <c r="B296" i="9" s="1"/>
  <c r="C1524" i="1" l="1"/>
  <c r="G1524" i="1" s="1"/>
  <c r="C1518" i="1"/>
  <c r="G1518" i="1" s="1"/>
  <c r="H1524" i="1"/>
  <c r="H1518" i="1"/>
  <c r="F176" i="5"/>
  <c r="G1157" i="1"/>
  <c r="H1157" i="1"/>
  <c r="I21" i="3"/>
  <c r="D1046" i="1"/>
  <c r="H990" i="1"/>
  <c r="F12" i="5"/>
  <c r="E7" i="5"/>
  <c r="E6" i="5" s="1"/>
  <c r="D984" i="1" s="1"/>
  <c r="I20" i="3"/>
  <c r="I30" i="3"/>
  <c r="D1453" i="1"/>
  <c r="E5" i="7"/>
  <c r="G1437" i="1"/>
  <c r="G637" i="1"/>
  <c r="H637" i="1"/>
  <c r="H412" i="1"/>
  <c r="G412" i="1"/>
  <c r="F363" i="4"/>
  <c r="E350" i="4"/>
  <c r="E407" i="4" s="1"/>
  <c r="D402" i="1" s="1"/>
  <c r="G358" i="1"/>
  <c r="H358" i="1"/>
  <c r="F196" i="4"/>
  <c r="H192" i="1"/>
  <c r="G192" i="1"/>
  <c r="D148" i="1"/>
  <c r="H148" i="1" s="1"/>
  <c r="G21" i="9"/>
  <c r="E21" i="9" s="1"/>
  <c r="B21" i="9" s="1"/>
  <c r="F152" i="4"/>
  <c r="G148" i="1"/>
  <c r="E6" i="4"/>
  <c r="F6" i="4" s="1"/>
  <c r="H16" i="3"/>
  <c r="C2" i="1"/>
  <c r="F129" i="6"/>
  <c r="C1423" i="1"/>
  <c r="K1451" i="9"/>
  <c r="G314" i="9"/>
  <c r="E314" i="9" s="1"/>
  <c r="B314" i="9" s="1"/>
  <c r="I34" i="3"/>
  <c r="C1517" i="1"/>
  <c r="C1152" i="1"/>
  <c r="H587" i="1"/>
  <c r="G587" i="1"/>
  <c r="F263" i="4"/>
  <c r="C259" i="1"/>
  <c r="H27" i="3"/>
  <c r="F114" i="6"/>
  <c r="C1408" i="1"/>
  <c r="F215" i="4"/>
  <c r="C211" i="1"/>
  <c r="I22" i="3"/>
  <c r="D1153" i="1"/>
  <c r="D293" i="1"/>
  <c r="I1479" i="1"/>
  <c r="I28" i="3"/>
  <c r="D1435" i="1"/>
  <c r="D6" i="5"/>
  <c r="H20" i="3"/>
  <c r="C985" i="1"/>
  <c r="B313" i="9"/>
  <c r="F252" i="4"/>
  <c r="C248" i="1"/>
  <c r="F82" i="4"/>
  <c r="C78" i="1"/>
  <c r="F89" i="6"/>
  <c r="C1383" i="1"/>
  <c r="F644" i="4"/>
  <c r="C638" i="1"/>
  <c r="F351" i="4"/>
  <c r="D350" i="4"/>
  <c r="C346" i="1"/>
  <c r="I1477" i="1"/>
  <c r="E165" i="9"/>
  <c r="B165" i="9" s="1"/>
  <c r="F213" i="9"/>
  <c r="B213" i="9" s="1"/>
  <c r="F625" i="4"/>
  <c r="C619" i="1"/>
  <c r="F237" i="5"/>
  <c r="H23" i="3"/>
  <c r="C1214" i="1"/>
  <c r="F118" i="5"/>
  <c r="C1096" i="1"/>
  <c r="D528" i="4"/>
  <c r="F529" i="4"/>
  <c r="C523" i="1"/>
  <c r="F224" i="4"/>
  <c r="C220" i="1"/>
  <c r="F50" i="4"/>
  <c r="C46" i="1"/>
  <c r="I25" i="3"/>
  <c r="D1329" i="1"/>
  <c r="E528" i="4"/>
  <c r="D523" i="1"/>
  <c r="F299" i="4"/>
  <c r="D298" i="4"/>
  <c r="D412" i="4" s="1"/>
  <c r="C294" i="1"/>
  <c r="I1474" i="1"/>
  <c r="G318" i="9"/>
  <c r="E318" i="9" s="1"/>
  <c r="H24" i="3"/>
  <c r="D141" i="6"/>
  <c r="F5" i="6"/>
  <c r="C1299" i="1"/>
  <c r="G453" i="1"/>
  <c r="H453" i="1"/>
  <c r="H21" i="3"/>
  <c r="F68" i="5"/>
  <c r="C1046" i="1"/>
  <c r="F421" i="4"/>
  <c r="D420" i="4"/>
  <c r="C415" i="1"/>
  <c r="F163" i="4"/>
  <c r="D151" i="4"/>
  <c r="C159" i="1"/>
  <c r="E237" i="5"/>
  <c r="D1215" i="1"/>
  <c r="F472" i="4"/>
  <c r="C466" i="1"/>
  <c r="F106" i="4"/>
  <c r="C102" i="1"/>
  <c r="E151" i="4"/>
  <c r="E420" i="4"/>
  <c r="F238" i="5"/>
  <c r="I1440" i="1"/>
  <c r="F7" i="5" l="1"/>
  <c r="D985" i="1"/>
  <c r="I29" i="3"/>
  <c r="D1436" i="1"/>
  <c r="G316" i="9"/>
  <c r="E316" i="9" s="1"/>
  <c r="H1453" i="1"/>
  <c r="G1453" i="1"/>
  <c r="E312" i="9"/>
  <c r="D345" i="1"/>
  <c r="E408" i="4"/>
  <c r="D403" i="1" s="1"/>
  <c r="E412" i="4"/>
  <c r="D2" i="1"/>
  <c r="I16" i="3"/>
  <c r="F412" i="4"/>
  <c r="D639" i="4"/>
  <c r="C407" i="1"/>
  <c r="H1299" i="1"/>
  <c r="G1299" i="1"/>
  <c r="E635" i="4"/>
  <c r="D629" i="1" s="1"/>
  <c r="D414" i="1"/>
  <c r="G466" i="1"/>
  <c r="H466" i="1"/>
  <c r="G159" i="1"/>
  <c r="H159" i="1"/>
  <c r="F420" i="4"/>
  <c r="D635" i="4"/>
  <c r="C414" i="1"/>
  <c r="E639" i="4"/>
  <c r="D407" i="1"/>
  <c r="G294" i="1"/>
  <c r="H294" i="1"/>
  <c r="E636" i="4"/>
  <c r="D630" i="1" s="1"/>
  <c r="D522" i="1"/>
  <c r="F350" i="4"/>
  <c r="D408" i="4"/>
  <c r="C345" i="1"/>
  <c r="H1383" i="1"/>
  <c r="G1383" i="1"/>
  <c r="H248" i="1"/>
  <c r="G248" i="1"/>
  <c r="H985" i="1"/>
  <c r="G985" i="1"/>
  <c r="H211" i="1"/>
  <c r="G211" i="1"/>
  <c r="H415" i="1"/>
  <c r="G415" i="1"/>
  <c r="H28" i="3"/>
  <c r="F141" i="6"/>
  <c r="C1435" i="1"/>
  <c r="D407" i="4"/>
  <c r="F298" i="4"/>
  <c r="C293" i="1"/>
  <c r="H1329" i="1"/>
  <c r="G1329" i="1"/>
  <c r="H220" i="1"/>
  <c r="G220" i="1"/>
  <c r="D636" i="4"/>
  <c r="F528" i="4"/>
  <c r="C522" i="1"/>
  <c r="H1153" i="1"/>
  <c r="G1153" i="1"/>
  <c r="G259" i="1"/>
  <c r="H259" i="1"/>
  <c r="I23" i="3"/>
  <c r="D1214" i="1"/>
  <c r="H1214" i="1" s="1"/>
  <c r="E289" i="4"/>
  <c r="I17" i="3"/>
  <c r="D147" i="1"/>
  <c r="H17" i="3"/>
  <c r="D289" i="4"/>
  <c r="F151" i="4"/>
  <c r="C147" i="1"/>
  <c r="H102" i="1"/>
  <c r="G102" i="1"/>
  <c r="H1215" i="1"/>
  <c r="G1215" i="1"/>
  <c r="H1046" i="1"/>
  <c r="G1046" i="1"/>
  <c r="H1096" i="1"/>
  <c r="G1096" i="1"/>
  <c r="G638" i="1"/>
  <c r="H638" i="1"/>
  <c r="H78" i="1"/>
  <c r="G78" i="1"/>
  <c r="H1408" i="1"/>
  <c r="G1408" i="1"/>
  <c r="G2" i="1"/>
  <c r="H2" i="1"/>
  <c r="E317" i="9"/>
  <c r="B318" i="9"/>
  <c r="G46" i="1"/>
  <c r="H46" i="1"/>
  <c r="H523" i="1"/>
  <c r="G523" i="1"/>
  <c r="H619" i="1"/>
  <c r="G619" i="1"/>
  <c r="H346" i="1"/>
  <c r="G346" i="1"/>
  <c r="G278" i="9"/>
  <c r="F6" i="5"/>
  <c r="C984" i="1"/>
  <c r="E175" i="5"/>
  <c r="H1517" i="1"/>
  <c r="G1517" i="1"/>
  <c r="H11" i="3"/>
  <c r="H1423" i="1"/>
  <c r="G1423" i="1"/>
  <c r="G1214" i="1" l="1"/>
  <c r="E315" i="9"/>
  <c r="I10" i="3" s="1"/>
  <c r="B316" i="9"/>
  <c r="G1436" i="1"/>
  <c r="H1436" i="1"/>
  <c r="H293" i="1"/>
  <c r="G293" i="1"/>
  <c r="G345" i="1"/>
  <c r="H345" i="1"/>
  <c r="G414" i="1"/>
  <c r="H414" i="1"/>
  <c r="G407" i="1"/>
  <c r="H407" i="1"/>
  <c r="D1152" i="1"/>
  <c r="F175" i="5"/>
  <c r="H278" i="9"/>
  <c r="E278" i="9" s="1"/>
  <c r="G285" i="9"/>
  <c r="E285" i="9" s="1"/>
  <c r="B285" i="9" s="1"/>
  <c r="H147" i="1"/>
  <c r="G147" i="1"/>
  <c r="H522" i="1"/>
  <c r="G522" i="1"/>
  <c r="F408" i="4"/>
  <c r="C403" i="1"/>
  <c r="F635" i="4"/>
  <c r="C629" i="1"/>
  <c r="F639" i="4"/>
  <c r="C633" i="1"/>
  <c r="N3" i="9"/>
  <c r="I11" i="3"/>
  <c r="H8" i="3"/>
  <c r="H984" i="1"/>
  <c r="G984" i="1"/>
  <c r="F407" i="4"/>
  <c r="C402" i="1"/>
  <c r="D413" i="4"/>
  <c r="D291" i="4"/>
  <c r="F289" i="4"/>
  <c r="C285" i="1"/>
  <c r="D290" i="4"/>
  <c r="E413" i="4"/>
  <c r="E291" i="4"/>
  <c r="D287" i="1" s="1"/>
  <c r="D285" i="1"/>
  <c r="E290" i="4"/>
  <c r="D286" i="1" s="1"/>
  <c r="F636" i="4"/>
  <c r="C630" i="1"/>
  <c r="H1435" i="1"/>
  <c r="G1435" i="1"/>
  <c r="D633" i="1"/>
  <c r="H9" i="3"/>
  <c r="B278" i="9" l="1"/>
  <c r="E277" i="9"/>
  <c r="I8" i="3" s="1"/>
  <c r="M3" i="9"/>
  <c r="G403" i="1"/>
  <c r="H403" i="1"/>
  <c r="H630" i="1"/>
  <c r="G630" i="1"/>
  <c r="G1152" i="1"/>
  <c r="H1152" i="1"/>
  <c r="F290" i="4"/>
  <c r="C286" i="1"/>
  <c r="D640" i="4"/>
  <c r="F413" i="4"/>
  <c r="D415" i="4"/>
  <c r="C408" i="1"/>
  <c r="D414" i="4"/>
  <c r="G633" i="1"/>
  <c r="H633" i="1"/>
  <c r="K3" i="9"/>
  <c r="I9" i="3"/>
  <c r="G285" i="1"/>
  <c r="H285" i="1"/>
  <c r="G402" i="1"/>
  <c r="H402" i="1"/>
  <c r="E415" i="4"/>
  <c r="D410" i="1" s="1"/>
  <c r="E640" i="4"/>
  <c r="D408" i="1"/>
  <c r="E414" i="4"/>
  <c r="D409" i="1" s="1"/>
  <c r="F291" i="4"/>
  <c r="C287" i="1"/>
  <c r="H629" i="1"/>
  <c r="G629" i="1"/>
  <c r="F415" i="4" l="1"/>
  <c r="C410" i="1"/>
  <c r="G286" i="1"/>
  <c r="H286" i="1"/>
  <c r="G287" i="1"/>
  <c r="H287" i="1"/>
  <c r="E642" i="4"/>
  <c r="D634" i="1"/>
  <c r="E641" i="4"/>
  <c r="H408" i="1"/>
  <c r="G408" i="1"/>
  <c r="F414" i="4"/>
  <c r="C409" i="1"/>
  <c r="D642" i="4"/>
  <c r="F640" i="4"/>
  <c r="C634" i="1"/>
  <c r="D641" i="4"/>
  <c r="E646" i="4" l="1"/>
  <c r="D636" i="1"/>
  <c r="G410" i="1"/>
  <c r="H410" i="1"/>
  <c r="H634" i="1"/>
  <c r="G634" i="1"/>
  <c r="D646" i="4"/>
  <c r="F642" i="4"/>
  <c r="C636" i="1"/>
  <c r="F641" i="4"/>
  <c r="D645" i="4"/>
  <c r="C635" i="1"/>
  <c r="G276" i="9"/>
  <c r="E276" i="9" s="1"/>
  <c r="B276" i="9" s="1"/>
  <c r="G409" i="1"/>
  <c r="H409" i="1"/>
  <c r="E645" i="4"/>
  <c r="D635" i="1"/>
  <c r="I18" i="3" l="1"/>
  <c r="D639" i="1"/>
  <c r="G635" i="1"/>
  <c r="H635" i="1"/>
  <c r="H18" i="3"/>
  <c r="F645" i="4"/>
  <c r="C639" i="1"/>
  <c r="H19" i="3"/>
  <c r="F646" i="4"/>
  <c r="C640" i="1"/>
  <c r="G636" i="1"/>
  <c r="H636" i="1"/>
  <c r="I19" i="3"/>
  <c r="D640" i="1"/>
  <c r="G639" i="1" l="1"/>
  <c r="H639" i="1"/>
  <c r="H7" i="3"/>
  <c r="G640" i="1"/>
  <c r="H640" i="1"/>
  <c r="J3" i="9" l="1"/>
  <c r="M272" i="9" l="1"/>
  <c r="H274" i="9"/>
  <c r="L272" i="9"/>
  <c r="G274" i="9"/>
  <c r="G18" i="9"/>
  <c r="H18" i="9"/>
  <c r="I13" i="9"/>
  <c r="I5" i="9"/>
  <c r="K11" i="9"/>
  <c r="J17" i="9"/>
  <c r="J9" i="9"/>
  <c r="H15" i="9"/>
  <c r="I7" i="9"/>
  <c r="K13" i="9"/>
  <c r="K6" i="9"/>
  <c r="J11" i="9"/>
  <c r="I17" i="9"/>
  <c r="K7" i="9"/>
  <c r="J12" i="9"/>
  <c r="J5" i="9"/>
  <c r="L16" i="9"/>
  <c r="K9" i="9"/>
  <c r="L15" i="9"/>
  <c r="J7" i="9"/>
  <c r="I12" i="9"/>
  <c r="K5" i="9"/>
  <c r="M16" i="9"/>
  <c r="I8" i="9"/>
  <c r="M15" i="9"/>
  <c r="J8" i="9"/>
  <c r="G15" i="9"/>
  <c r="I6" i="9"/>
  <c r="K12" i="9"/>
  <c r="G17" i="9"/>
  <c r="J10" i="9"/>
  <c r="I9" i="9"/>
  <c r="H16" i="9"/>
  <c r="K8" i="9"/>
  <c r="J13" i="9"/>
  <c r="J6" i="9"/>
  <c r="I11" i="9"/>
  <c r="H17" i="9"/>
  <c r="K10" i="9"/>
  <c r="G16" i="9"/>
  <c r="F272" i="9" l="1"/>
  <c r="B272" i="9" s="1"/>
  <c r="E274" i="9"/>
  <c r="B274" i="9" s="1"/>
  <c r="E18" i="9"/>
  <c r="B18" i="9" s="1"/>
  <c r="E15" i="9"/>
  <c r="E11" i="9"/>
  <c r="B11" i="9" s="1"/>
  <c r="E7" i="9"/>
  <c r="B7" i="9" s="1"/>
  <c r="F16" i="9"/>
  <c r="E16" i="9"/>
  <c r="E9" i="9"/>
  <c r="B9" i="9" s="1"/>
  <c r="E6" i="9"/>
  <c r="B6" i="9" s="1"/>
  <c r="E8" i="9"/>
  <c r="B8" i="9" s="1"/>
  <c r="E5" i="9"/>
  <c r="E13" i="9"/>
  <c r="B13" i="9" s="1"/>
  <c r="E10" i="9"/>
  <c r="B10" i="9" s="1"/>
  <c r="F15" i="9"/>
  <c r="E17" i="9"/>
  <c r="B17" i="9" s="1"/>
  <c r="E12" i="9"/>
  <c r="B12" i="9" s="1"/>
  <c r="E20" i="9" l="1"/>
  <c r="I7" i="3" s="1"/>
  <c r="F20" i="9"/>
  <c r="F14" i="9"/>
  <c r="B16" i="9"/>
  <c r="B15" i="9"/>
  <c r="B5" i="9"/>
  <c r="E4"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<sst xmlns="http://schemas.openxmlformats.org/spreadsheetml/2006/main" count="4374" uniqueCount="3426">
  <si>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</si>
  <si>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</si>
  <si>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</si>
  <si>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</si>
  <si>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</si>
  <si>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</si>
  <si>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</si>
  <si>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</si>
  <si>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</si>
  <si>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</si>
  <si>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</si>
  <si>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</si>
  <si>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</si>
  <si>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</si>
  <si>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</si>
  <si>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</si>
  <si>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</si>
  <si>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</si>
  <si>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</si>
  <si>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</si>
  <si>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</si>
  <si>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</si>
  <si>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</si>
  <si>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</si>
  <si>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</si>
  <si>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</si>
  <si>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</si>
  <si>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</si>
  <si>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</si>
  <si>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</si>
  <si>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</si>
  <si>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OPĆA BOLNICA GOSPIĆ</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</si>
  <si>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</si>
  <si>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</si>
  <si>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</si>
  <si>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</si>
  <si>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</si>
  <si>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</si>
  <si>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</si>
  <si>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</si>
  <si>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</si>
  <si>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</si>
  <si>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</si>
  <si>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</si>
  <si>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</si>
  <si>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</si>
  <si>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</si>
  <si>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</si>
  <si>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</si>
  <si>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26635 - OPĆA BOLNICA GOSPIĆ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</si>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</sst>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10717368.809999999</v>
      </c>
      <c r="D2" s="6">
        <f>'PR-RAS'!E6</f>
        <v>11059146.6</v>
      </c>
      <c r="E2" s="6">
        <v>0</v>
      </c>
      <c r="F2" s="6">
        <v>0</v>
      </c>
      <c r="G2" s="7">
        <f t="shared" ref="G2:G264" si="0">(B2/1000)*(C2*1+D2*2)</f>
        <v>32835.66201</v>
      </c>
      <c r="H2" s="7">
        <f t="shared" ref="H2:H264" si="1">ABS(C2-ROUND(C2,0))+ABS(D2-ROUND(D2,0))</f>
        <v>0.59000000171363354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1422090.77</v>
      </c>
      <c r="D46" s="1">
        <f>'PR-RAS'!E50</f>
        <v>1191920.5799999998</v>
      </c>
      <c r="E46" s="1">
        <v>0</v>
      </c>
      <c r="F46" s="1">
        <v>0</v>
      </c>
      <c r="G46" s="2">
        <f t="shared" si="0"/>
        <v>171266.93684999997</v>
      </c>
      <c r="H46" s="2">
        <f t="shared" si="1"/>
        <v>0.65000000013969839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912092.13</v>
      </c>
      <c r="D58" s="1">
        <f>'PR-RAS'!E62</f>
        <v>1092628.92</v>
      </c>
      <c r="E58" s="1">
        <v>0</v>
      </c>
      <c r="F58" s="1">
        <v>0</v>
      </c>
      <c r="G58" s="2">
        <f t="shared" si="0"/>
        <v>176548.94829</v>
      </c>
      <c r="H58" s="2">
        <f t="shared" si="1"/>
        <v>0.21000000007916242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912092.13</v>
      </c>
      <c r="D59" s="1">
        <f>'PR-RAS'!E63</f>
        <v>1072628.92</v>
      </c>
      <c r="E59" s="1">
        <v>0</v>
      </c>
      <c r="F59" s="1">
        <v>0</v>
      </c>
      <c r="G59" s="2">
        <f t="shared" si="0"/>
        <v>177326.29825999998</v>
      </c>
      <c r="H59" s="2">
        <f t="shared" si="1"/>
        <v>0.21000000007916242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20000</v>
      </c>
      <c r="E60" s="1">
        <v>0</v>
      </c>
      <c r="F60" s="1">
        <v>0</v>
      </c>
      <c r="G60" s="2">
        <f t="shared" si="0"/>
        <v>2360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509998.64</v>
      </c>
      <c r="D64" s="1">
        <f>'PR-RAS'!E68</f>
        <v>62358.16</v>
      </c>
      <c r="E64" s="1">
        <v>0</v>
      </c>
      <c r="F64" s="1">
        <v>0</v>
      </c>
      <c r="G64" s="2">
        <f t="shared" si="0"/>
        <v>39987.042479999996</v>
      </c>
      <c r="H64" s="2">
        <f t="shared" si="1"/>
        <v>0.51999999998952262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411248.64000000001</v>
      </c>
      <c r="D65" s="1">
        <f>'PR-RAS'!E69</f>
        <v>27358.16</v>
      </c>
      <c r="E65" s="1">
        <v>0</v>
      </c>
      <c r="F65" s="1">
        <v>0</v>
      </c>
      <c r="G65" s="2">
        <f t="shared" si="0"/>
        <v>29821.757440000001</v>
      </c>
      <c r="H65" s="2">
        <f t="shared" si="1"/>
        <v>0.51999999998588464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98750</v>
      </c>
      <c r="D66" s="1">
        <f>'PR-RAS'!E70</f>
        <v>35000</v>
      </c>
      <c r="E66" s="1">
        <v>0</v>
      </c>
      <c r="F66" s="1">
        <v>0</v>
      </c>
      <c r="G66" s="2">
        <f t="shared" si="0"/>
        <v>10968.75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36933.5</v>
      </c>
      <c r="E73" s="1">
        <v>0</v>
      </c>
      <c r="F73" s="1">
        <v>0</v>
      </c>
      <c r="G73" s="2">
        <f t="shared" si="0"/>
        <v>5318.424</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36933.5</v>
      </c>
      <c r="E76" s="1">
        <v>0</v>
      </c>
      <c r="F76" s="1">
        <v>0</v>
      </c>
      <c r="G76" s="2">
        <f t="shared" si="0"/>
        <v>5540.0249999999996</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3513.64</v>
      </c>
      <c r="D78" s="1">
        <f>'PR-RAS'!E82</f>
        <v>5464.44</v>
      </c>
      <c r="E78" s="1">
        <v>0</v>
      </c>
      <c r="F78" s="1">
        <v>0</v>
      </c>
      <c r="G78" s="2">
        <f t="shared" si="0"/>
        <v>1112.07404</v>
      </c>
      <c r="H78" s="2">
        <f t="shared" si="1"/>
        <v>0.79999999999972715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18.96</v>
      </c>
      <c r="D79" s="1">
        <f>'PR-RAS'!E83</f>
        <v>35.119999999999997</v>
      </c>
      <c r="E79" s="1">
        <v>0</v>
      </c>
      <c r="F79" s="1">
        <v>0</v>
      </c>
      <c r="G79" s="2">
        <f t="shared" si="0"/>
        <v>6.9575999999999993</v>
      </c>
      <c r="H79" s="2">
        <f t="shared" si="1"/>
        <v>0.15999999999999659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18.96</v>
      </c>
      <c r="D81" s="1">
        <f>'PR-RAS'!E85</f>
        <v>35.119999999999997</v>
      </c>
      <c r="E81" s="1">
        <v>0</v>
      </c>
      <c r="F81" s="1">
        <v>0</v>
      </c>
      <c r="G81" s="2">
        <f t="shared" si="0"/>
        <v>7.1359999999999992</v>
      </c>
      <c r="H81" s="2">
        <f t="shared" si="1"/>
        <v>0.15999999999999659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3494.68</v>
      </c>
      <c r="D87" s="1">
        <f>'PR-RAS'!E91</f>
        <v>5429.32</v>
      </c>
      <c r="E87" s="1">
        <v>0</v>
      </c>
      <c r="F87" s="1">
        <v>0</v>
      </c>
      <c r="G87" s="2">
        <f t="shared" si="0"/>
        <v>1234.3855199999998</v>
      </c>
      <c r="H87" s="2">
        <f t="shared" si="1"/>
        <v>0.63999999999987267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3494.68</v>
      </c>
      <c r="D89" s="1">
        <f>'PR-RAS'!E93</f>
        <v>5429.32</v>
      </c>
      <c r="E89" s="1">
        <v>0</v>
      </c>
      <c r="F89" s="1">
        <v>0</v>
      </c>
      <c r="G89" s="2">
        <f t="shared" si="0"/>
        <v>1263.0921599999999</v>
      </c>
      <c r="H89" s="2">
        <f t="shared" si="1"/>
        <v>0.63999999999987267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900910.69</v>
      </c>
      <c r="D102" s="1">
        <f>'PR-RAS'!E106</f>
        <v>1043015.26</v>
      </c>
      <c r="E102" s="1">
        <v>0</v>
      </c>
      <c r="F102" s="1">
        <v>0</v>
      </c>
      <c r="G102" s="2">
        <f t="shared" si="0"/>
        <v>301681.06221</v>
      </c>
      <c r="H102" s="2">
        <f t="shared" si="1"/>
        <v>0.57000000006519258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900910.69</v>
      </c>
      <c r="D108" s="1">
        <f>'PR-RAS'!E112</f>
        <v>1043015.26</v>
      </c>
      <c r="E108" s="1">
        <v>0</v>
      </c>
      <c r="F108" s="1">
        <v>0</v>
      </c>
      <c r="G108" s="2">
        <f t="shared" si="0"/>
        <v>319602.70947</v>
      </c>
      <c r="H108" s="2">
        <f t="shared" si="1"/>
        <v>0.57000000006519258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900910.69</v>
      </c>
      <c r="D113" s="1">
        <f>'PR-RAS'!E117</f>
        <v>1043015.26</v>
      </c>
      <c r="E113" s="1">
        <v>0</v>
      </c>
      <c r="F113" s="1">
        <v>0</v>
      </c>
      <c r="G113" s="2">
        <f t="shared" si="0"/>
        <v>334537.41551999998</v>
      </c>
      <c r="H113" s="2">
        <f t="shared" si="1"/>
        <v>0.57000000006519258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221753.83</v>
      </c>
      <c r="D120" s="1">
        <f>'PR-RAS'!E124</f>
        <v>227824.31</v>
      </c>
      <c r="E120" s="1">
        <v>0</v>
      </c>
      <c r="F120" s="1">
        <v>0</v>
      </c>
      <c r="G120" s="2">
        <f t="shared" si="0"/>
        <v>80610.891549999986</v>
      </c>
      <c r="H120" s="2">
        <f t="shared" si="1"/>
        <v>0.48000000001047738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186952.8</v>
      </c>
      <c r="D121" s="1">
        <f>'PR-RAS'!E125</f>
        <v>217096.15</v>
      </c>
      <c r="E121" s="1">
        <v>0</v>
      </c>
      <c r="F121" s="1">
        <v>0</v>
      </c>
      <c r="G121" s="2">
        <f t="shared" si="0"/>
        <v>74537.411999999997</v>
      </c>
      <c r="H121" s="2">
        <f t="shared" si="1"/>
        <v>0.35000000000582077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186952.8</v>
      </c>
      <c r="D123" s="1">
        <f>'PR-RAS'!E127</f>
        <v>217096.15</v>
      </c>
      <c r="E123" s="1">
        <v>0</v>
      </c>
      <c r="F123" s="1">
        <v>0</v>
      </c>
      <c r="G123" s="2">
        <f t="shared" si="0"/>
        <v>75779.7022</v>
      </c>
      <c r="H123" s="2">
        <f t="shared" si="1"/>
        <v>0.35000000000582077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34801.03</v>
      </c>
      <c r="D124" s="1">
        <f>'PR-RAS'!E128</f>
        <v>10728.16</v>
      </c>
      <c r="E124" s="1">
        <v>0</v>
      </c>
      <c r="F124" s="1">
        <v>0</v>
      </c>
      <c r="G124" s="2">
        <f t="shared" si="0"/>
        <v>6919.6540500000001</v>
      </c>
      <c r="H124" s="2">
        <f t="shared" si="1"/>
        <v>0.18999999999869033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3486</v>
      </c>
      <c r="D125" s="1">
        <f>'PR-RAS'!E129</f>
        <v>9958.16</v>
      </c>
      <c r="E125" s="1">
        <v>0</v>
      </c>
      <c r="F125" s="1">
        <v>0</v>
      </c>
      <c r="G125" s="2">
        <f t="shared" si="0"/>
        <v>2901.8876799999998</v>
      </c>
      <c r="H125" s="2">
        <f t="shared" si="1"/>
        <v>0.15999999999985448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31315.03</v>
      </c>
      <c r="D126" s="1">
        <f>'PR-RAS'!E130</f>
        <v>770</v>
      </c>
      <c r="E126" s="1">
        <v>0</v>
      </c>
      <c r="F126" s="1">
        <v>0</v>
      </c>
      <c r="G126" s="2">
        <f t="shared" si="0"/>
        <v>4106.8787499999999</v>
      </c>
      <c r="H126" s="2">
        <f t="shared" si="1"/>
        <v>2.9999999998835847E-2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8151920.04</v>
      </c>
      <c r="D129" s="1">
        <f>'PR-RAS'!E133</f>
        <v>8587119.1400000006</v>
      </c>
      <c r="E129" s="1">
        <v>0</v>
      </c>
      <c r="F129" s="1">
        <v>0</v>
      </c>
      <c r="G129" s="2">
        <f t="shared" si="0"/>
        <v>3241748.2649600003</v>
      </c>
      <c r="H129" s="2">
        <f t="shared" si="1"/>
        <v>0.18000000063329935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589660.62</v>
      </c>
      <c r="D130" s="1">
        <f>'PR-RAS'!E134</f>
        <v>616029.81000000006</v>
      </c>
      <c r="E130" s="1">
        <v>0</v>
      </c>
      <c r="F130" s="1">
        <v>0</v>
      </c>
      <c r="G130" s="2">
        <f t="shared" si="0"/>
        <v>235001.91096000004</v>
      </c>
      <c r="H130" s="2">
        <f t="shared" si="1"/>
        <v>0.56999999994877726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168103.51</v>
      </c>
      <c r="D131" s="1">
        <f>'PR-RAS'!E135</f>
        <v>16029.81</v>
      </c>
      <c r="E131" s="1">
        <v>0</v>
      </c>
      <c r="F131" s="1">
        <v>0</v>
      </c>
      <c r="G131" s="2">
        <f t="shared" si="0"/>
        <v>26021.206900000001</v>
      </c>
      <c r="H131" s="2">
        <f t="shared" si="1"/>
        <v>0.67999999999119609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421557.11</v>
      </c>
      <c r="D132" s="1">
        <f>'PR-RAS'!E136</f>
        <v>600000</v>
      </c>
      <c r="E132" s="1">
        <v>0</v>
      </c>
      <c r="F132" s="1">
        <v>0</v>
      </c>
      <c r="G132" s="2">
        <f t="shared" si="0"/>
        <v>212423.98140999998</v>
      </c>
      <c r="H132" s="2">
        <f t="shared" si="1"/>
        <v>0.10999999998603016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7562259.4199999999</v>
      </c>
      <c r="D134" s="1">
        <f>'PR-RAS'!E138</f>
        <v>7971089.3300000001</v>
      </c>
      <c r="E134" s="1">
        <v>0</v>
      </c>
      <c r="F134" s="1">
        <v>0</v>
      </c>
      <c r="G134" s="2">
        <f t="shared" si="0"/>
        <v>3126090.2646399997</v>
      </c>
      <c r="H134" s="2">
        <f t="shared" si="1"/>
        <v>0.75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17179.84</v>
      </c>
      <c r="D135" s="1">
        <f>'PR-RAS'!E139</f>
        <v>3802.87</v>
      </c>
      <c r="E135" s="1">
        <v>0</v>
      </c>
      <c r="F135" s="1">
        <v>0</v>
      </c>
      <c r="G135" s="2">
        <f t="shared" si="0"/>
        <v>3321.2677200000003</v>
      </c>
      <c r="H135" s="2">
        <f t="shared" si="1"/>
        <v>0.28999999999996362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17179.84</v>
      </c>
      <c r="D146" s="1">
        <f>'PR-RAS'!E150</f>
        <v>3802.87</v>
      </c>
      <c r="E146" s="1">
        <v>0</v>
      </c>
      <c r="F146" s="1">
        <v>0</v>
      </c>
      <c r="G146" s="2">
        <f t="shared" si="0"/>
        <v>3593.9090999999999</v>
      </c>
      <c r="H146" s="2">
        <f t="shared" si="1"/>
        <v>0.28999999999996362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11999363.819999998</v>
      </c>
      <c r="D147" s="1">
        <f>'PR-RAS'!E151</f>
        <v>15223894.82</v>
      </c>
      <c r="E147" s="1">
        <v>0</v>
      </c>
      <c r="F147" s="1">
        <v>0</v>
      </c>
      <c r="G147" s="2">
        <f t="shared" si="0"/>
        <v>6197284.4051599996</v>
      </c>
      <c r="H147" s="2">
        <f t="shared" si="1"/>
        <v>0.3600000012665987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7090516.0999999996</v>
      </c>
      <c r="D148" s="1">
        <f>'PR-RAS'!E152</f>
        <v>9531575.1500000004</v>
      </c>
      <c r="E148" s="1">
        <v>0</v>
      </c>
      <c r="F148" s="1">
        <v>0</v>
      </c>
      <c r="G148" s="2">
        <f t="shared" si="0"/>
        <v>3844588.9607999995</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5908998.3999999994</v>
      </c>
      <c r="D149" s="1">
        <f>'PR-RAS'!E153</f>
        <v>8013813.790000001</v>
      </c>
      <c r="E149" s="1">
        <v>0</v>
      </c>
      <c r="F149" s="1">
        <v>0</v>
      </c>
      <c r="G149" s="2">
        <f t="shared" si="0"/>
        <v>3246620.6450399999</v>
      </c>
      <c r="H149" s="2">
        <f t="shared" si="1"/>
        <v>0.60999999847263098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4828512.43</v>
      </c>
      <c r="D150" s="1">
        <f>'PR-RAS'!E154</f>
        <v>7325718.6100000003</v>
      </c>
      <c r="E150" s="1">
        <v>0</v>
      </c>
      <c r="F150" s="1">
        <v>0</v>
      </c>
      <c r="G150" s="2">
        <f t="shared" si="0"/>
        <v>2902512.4978499995</v>
      </c>
      <c r="H150" s="2">
        <f t="shared" si="1"/>
        <v>0.81999999936670065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381348.58</v>
      </c>
      <c r="D152" s="1">
        <f>'PR-RAS'!E156</f>
        <v>556135.02</v>
      </c>
      <c r="E152" s="1">
        <v>0</v>
      </c>
      <c r="F152" s="1">
        <v>0</v>
      </c>
      <c r="G152" s="2">
        <f t="shared" si="0"/>
        <v>225536.41162</v>
      </c>
      <c r="H152" s="2">
        <f t="shared" si="1"/>
        <v>0.44000000000232831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699137.39</v>
      </c>
      <c r="D153" s="1">
        <f>'PR-RAS'!E157</f>
        <v>131960.16</v>
      </c>
      <c r="E153" s="1">
        <v>0</v>
      </c>
      <c r="F153" s="1">
        <v>0</v>
      </c>
      <c r="G153" s="2">
        <f t="shared" si="0"/>
        <v>146384.77192</v>
      </c>
      <c r="H153" s="2">
        <f t="shared" si="1"/>
        <v>0.5500000000174623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258367.03</v>
      </c>
      <c r="D154" s="1">
        <f>'PR-RAS'!E158</f>
        <v>312895.84999999998</v>
      </c>
      <c r="E154" s="1">
        <v>0</v>
      </c>
      <c r="F154" s="1">
        <v>0</v>
      </c>
      <c r="G154" s="2">
        <f t="shared" si="0"/>
        <v>135276.28568999999</v>
      </c>
      <c r="H154" s="2">
        <f t="shared" si="1"/>
        <v>0.18000000002211891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923150.67</v>
      </c>
      <c r="D155" s="1">
        <f>'PR-RAS'!E159</f>
        <v>1204865.51</v>
      </c>
      <c r="E155" s="1">
        <v>0</v>
      </c>
      <c r="F155" s="1">
        <v>0</v>
      </c>
      <c r="G155" s="2">
        <f t="shared" si="0"/>
        <v>513263.78025999997</v>
      </c>
      <c r="H155" s="2">
        <f t="shared" si="1"/>
        <v>0.81999999994877726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922073.25</v>
      </c>
      <c r="D157" s="1">
        <f>'PR-RAS'!E161</f>
        <v>1204314.75</v>
      </c>
      <c r="E157" s="1">
        <v>0</v>
      </c>
      <c r="F157" s="1">
        <v>0</v>
      </c>
      <c r="G157" s="2">
        <f t="shared" si="0"/>
        <v>519589.62900000002</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1077.42</v>
      </c>
      <c r="D158" s="1">
        <f>'PR-RAS'!E162</f>
        <v>550.76</v>
      </c>
      <c r="E158" s="1">
        <v>0</v>
      </c>
      <c r="F158" s="1">
        <v>0</v>
      </c>
      <c r="G158" s="2">
        <f t="shared" si="0"/>
        <v>342.09358000000003</v>
      </c>
      <c r="H158" s="2">
        <f t="shared" si="1"/>
        <v>0.66000000000008185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4786494.4499999993</v>
      </c>
      <c r="D159" s="1">
        <f>'PR-RAS'!E163</f>
        <v>5508287.3499999987</v>
      </c>
      <c r="E159" s="1">
        <v>0</v>
      </c>
      <c r="F159" s="1">
        <v>0</v>
      </c>
      <c r="G159" s="2">
        <f t="shared" si="0"/>
        <v>2496884.9256999996</v>
      </c>
      <c r="H159" s="2">
        <f t="shared" si="1"/>
        <v>0.79999999795109034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266608.48</v>
      </c>
      <c r="D160" s="1">
        <f>'PR-RAS'!E164</f>
        <v>320521.05000000005</v>
      </c>
      <c r="E160" s="1">
        <v>0</v>
      </c>
      <c r="F160" s="1">
        <v>0</v>
      </c>
      <c r="G160" s="2">
        <f t="shared" si="0"/>
        <v>144316.44222000003</v>
      </c>
      <c r="H160" s="2">
        <f t="shared" si="1"/>
        <v>0.53000000002793968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39970.370000000003</v>
      </c>
      <c r="D161" s="1">
        <f>'PR-RAS'!E165</f>
        <v>47210.55</v>
      </c>
      <c r="E161" s="1">
        <v>0</v>
      </c>
      <c r="F161" s="1">
        <v>0</v>
      </c>
      <c r="G161" s="2">
        <f t="shared" si="0"/>
        <v>21502.635200000001</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205674.61</v>
      </c>
      <c r="D162" s="1">
        <f>'PR-RAS'!E166</f>
        <v>252944.16</v>
      </c>
      <c r="E162" s="1">
        <v>0</v>
      </c>
      <c r="F162" s="1">
        <v>0</v>
      </c>
      <c r="G162" s="2">
        <f t="shared" si="0"/>
        <v>114561.63172999999</v>
      </c>
      <c r="H162" s="2">
        <f t="shared" si="1"/>
        <v>0.5500000000174623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20963.5</v>
      </c>
      <c r="D163" s="1">
        <f>'PR-RAS'!E167</f>
        <v>20366.34</v>
      </c>
      <c r="E163" s="1">
        <v>0</v>
      </c>
      <c r="F163" s="1">
        <v>0</v>
      </c>
      <c r="G163" s="2">
        <f t="shared" si="0"/>
        <v>9994.7811600000005</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2306583.34</v>
      </c>
      <c r="D165" s="1">
        <f>'PR-RAS'!E169</f>
        <v>2434730.3099999996</v>
      </c>
      <c r="E165" s="1">
        <v>0</v>
      </c>
      <c r="F165" s="1">
        <v>0</v>
      </c>
      <c r="G165" s="2">
        <f t="shared" si="0"/>
        <v>1176871.2094399999</v>
      </c>
      <c r="H165" s="2">
        <f t="shared" si="1"/>
        <v>0.64999999944120646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211436.45</v>
      </c>
      <c r="D166" s="1">
        <f>'PR-RAS'!E170</f>
        <v>251127.91</v>
      </c>
      <c r="E166" s="1">
        <v>0</v>
      </c>
      <c r="F166" s="1">
        <v>0</v>
      </c>
      <c r="G166" s="2">
        <f t="shared" si="0"/>
        <v>117759.22455000001</v>
      </c>
      <c r="H166" s="2">
        <f t="shared" si="1"/>
        <v>0.54000000000814907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1557011.35</v>
      </c>
      <c r="D167" s="1">
        <f>'PR-RAS'!E171</f>
        <v>1710958.75</v>
      </c>
      <c r="E167" s="1">
        <v>0</v>
      </c>
      <c r="F167" s="1">
        <v>0</v>
      </c>
      <c r="G167" s="2">
        <f t="shared" si="0"/>
        <v>826502.18909999996</v>
      </c>
      <c r="H167" s="2">
        <f t="shared" si="1"/>
        <v>0.60000000009313226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518705.17</v>
      </c>
      <c r="D168" s="1">
        <f>'PR-RAS'!E172</f>
        <v>449247.54</v>
      </c>
      <c r="E168" s="1">
        <v>0</v>
      </c>
      <c r="F168" s="1">
        <v>0</v>
      </c>
      <c r="G168" s="2">
        <f t="shared" si="0"/>
        <v>236672.44175000003</v>
      </c>
      <c r="H168" s="2">
        <f t="shared" si="1"/>
        <v>0.63000000000465661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1907.07</v>
      </c>
      <c r="D169" s="1">
        <f>'PR-RAS'!E173</f>
        <v>0</v>
      </c>
      <c r="E169" s="1">
        <v>0</v>
      </c>
      <c r="F169" s="1">
        <v>0</v>
      </c>
      <c r="G169" s="2">
        <f t="shared" si="0"/>
        <v>320.38776000000001</v>
      </c>
      <c r="H169" s="2">
        <f t="shared" si="1"/>
        <v>6.9999999999936335E-2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17523.3</v>
      </c>
      <c r="D170" s="1">
        <f>'PR-RAS'!E174</f>
        <v>23396.11</v>
      </c>
      <c r="E170" s="1">
        <v>0</v>
      </c>
      <c r="F170" s="1">
        <v>0</v>
      </c>
      <c r="G170" s="2">
        <f t="shared" si="0"/>
        <v>10869.322880000002</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2112581.4699999997</v>
      </c>
      <c r="D173" s="1">
        <f>'PR-RAS'!E177</f>
        <v>2669803.85</v>
      </c>
      <c r="E173" s="1">
        <v>0</v>
      </c>
      <c r="F173" s="1">
        <v>0</v>
      </c>
      <c r="G173" s="2">
        <f t="shared" si="0"/>
        <v>1281776.53724</v>
      </c>
      <c r="H173" s="2">
        <f t="shared" si="1"/>
        <v>0.61999999964609742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50051.53</v>
      </c>
      <c r="D174" s="1">
        <f>'PR-RAS'!E178</f>
        <v>40529.69</v>
      </c>
      <c r="E174" s="1">
        <v>0</v>
      </c>
      <c r="F174" s="1">
        <v>0</v>
      </c>
      <c r="G174" s="2">
        <f t="shared" si="0"/>
        <v>22682.187429999998</v>
      </c>
      <c r="H174" s="2">
        <f t="shared" si="1"/>
        <v>0.77999999999883585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498838.84</v>
      </c>
      <c r="D175" s="1">
        <f>'PR-RAS'!E179</f>
        <v>531951.80000000005</v>
      </c>
      <c r="E175" s="1">
        <v>0</v>
      </c>
      <c r="F175" s="1">
        <v>0</v>
      </c>
      <c r="G175" s="2">
        <f t="shared" si="0"/>
        <v>271917.18456000002</v>
      </c>
      <c r="H175" s="2">
        <f t="shared" si="1"/>
        <v>0.3599999999278225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9362.01</v>
      </c>
      <c r="D176" s="1">
        <f>'PR-RAS'!E180</f>
        <v>4755.74</v>
      </c>
      <c r="E176" s="1">
        <v>0</v>
      </c>
      <c r="F176" s="1">
        <v>0</v>
      </c>
      <c r="G176" s="2">
        <f t="shared" si="0"/>
        <v>3302.8607499999994</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189112.74</v>
      </c>
      <c r="D177" s="1">
        <f>'PR-RAS'!E181</f>
        <v>228189.55</v>
      </c>
      <c r="E177" s="1">
        <v>0</v>
      </c>
      <c r="F177" s="1">
        <v>0</v>
      </c>
      <c r="G177" s="2">
        <f t="shared" si="0"/>
        <v>113606.56383999999</v>
      </c>
      <c r="H177" s="2">
        <f t="shared" si="1"/>
        <v>0.71000000002095476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9178.2000000000007</v>
      </c>
      <c r="D178" s="1">
        <f>'PR-RAS'!E182</f>
        <v>46833.71</v>
      </c>
      <c r="E178" s="1">
        <v>0</v>
      </c>
      <c r="F178" s="1">
        <v>0</v>
      </c>
      <c r="G178" s="2">
        <f t="shared" si="0"/>
        <v>18203.674739999999</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106837.51</v>
      </c>
      <c r="D179" s="1">
        <f>'PR-RAS'!E183</f>
        <v>144009.54999999999</v>
      </c>
      <c r="E179" s="1">
        <v>0</v>
      </c>
      <c r="F179" s="1">
        <v>0</v>
      </c>
      <c r="G179" s="2">
        <f t="shared" si="0"/>
        <v>70284.476579999988</v>
      </c>
      <c r="H179" s="2">
        <f t="shared" si="1"/>
        <v>0.94000000001688022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684628.67</v>
      </c>
      <c r="D180" s="1">
        <f>'PR-RAS'!E184</f>
        <v>947613.83</v>
      </c>
      <c r="E180" s="1">
        <v>0</v>
      </c>
      <c r="F180" s="1">
        <v>0</v>
      </c>
      <c r="G180" s="2">
        <f t="shared" si="0"/>
        <v>461794.28307</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166923.73000000001</v>
      </c>
      <c r="D181" s="1">
        <f>'PR-RAS'!E185</f>
        <v>221664.73</v>
      </c>
      <c r="E181" s="1">
        <v>0</v>
      </c>
      <c r="F181" s="1">
        <v>0</v>
      </c>
      <c r="G181" s="2">
        <f t="shared" si="0"/>
        <v>109845.5742</v>
      </c>
      <c r="H181" s="2">
        <f t="shared" si="1"/>
        <v>0.53999999997904524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397648.24</v>
      </c>
      <c r="D182" s="1">
        <f>'PR-RAS'!E186</f>
        <v>504255.25</v>
      </c>
      <c r="E182" s="1">
        <v>0</v>
      </c>
      <c r="F182" s="1">
        <v>0</v>
      </c>
      <c r="G182" s="2">
        <f t="shared" si="0"/>
        <v>254514.73194</v>
      </c>
      <c r="H182" s="2">
        <f t="shared" si="1"/>
        <v>0.48999999999068677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100721.16</v>
      </c>
      <c r="D184" s="1">
        <f>'PR-RAS'!E188</f>
        <v>83232.14</v>
      </c>
      <c r="E184" s="1">
        <v>0</v>
      </c>
      <c r="F184" s="1">
        <v>0</v>
      </c>
      <c r="G184" s="2">
        <f t="shared" si="0"/>
        <v>48894.935519999999</v>
      </c>
      <c r="H184" s="2">
        <f t="shared" si="1"/>
        <v>0.30000000000291038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12474.24</v>
      </c>
      <c r="D185" s="1">
        <f>'PR-RAS'!E189</f>
        <v>13171.04</v>
      </c>
      <c r="E185" s="1">
        <v>0</v>
      </c>
      <c r="F185" s="1">
        <v>0</v>
      </c>
      <c r="G185" s="2">
        <f t="shared" si="0"/>
        <v>7142.2028799999998</v>
      </c>
      <c r="H185" s="2">
        <f t="shared" si="1"/>
        <v>0.28000000000065484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29806.880000000001</v>
      </c>
      <c r="D186" s="1">
        <f>'PR-RAS'!E190</f>
        <v>33809.800000000003</v>
      </c>
      <c r="E186" s="1">
        <v>0</v>
      </c>
      <c r="F186" s="1">
        <v>0</v>
      </c>
      <c r="G186" s="2">
        <f t="shared" si="0"/>
        <v>18023.898800000003</v>
      </c>
      <c r="H186" s="2">
        <f t="shared" si="1"/>
        <v>0.31999999999607098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1262.9000000000001</v>
      </c>
      <c r="D187" s="1">
        <f>'PR-RAS'!E191</f>
        <v>490.5</v>
      </c>
      <c r="E187" s="1">
        <v>0</v>
      </c>
      <c r="F187" s="1">
        <v>0</v>
      </c>
      <c r="G187" s="2">
        <f t="shared" si="0"/>
        <v>417.36540000000002</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2218.8000000000002</v>
      </c>
      <c r="D188" s="1">
        <f>'PR-RAS'!E192</f>
        <v>3856.53</v>
      </c>
      <c r="E188" s="1">
        <v>0</v>
      </c>
      <c r="F188" s="1">
        <v>0</v>
      </c>
      <c r="G188" s="2">
        <f t="shared" si="0"/>
        <v>1857.25782</v>
      </c>
      <c r="H188" s="2">
        <f t="shared" si="1"/>
        <v>0.66999999999961801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11255.67</v>
      </c>
      <c r="D189" s="1">
        <f>'PR-RAS'!E193</f>
        <v>3329.83</v>
      </c>
      <c r="E189" s="1">
        <v>0</v>
      </c>
      <c r="F189" s="1">
        <v>0</v>
      </c>
      <c r="G189" s="2">
        <f t="shared" si="0"/>
        <v>3368.0820400000002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23061.07</v>
      </c>
      <c r="D190" s="1">
        <f>'PR-RAS'!E194</f>
        <v>12376.85</v>
      </c>
      <c r="E190" s="1">
        <v>0</v>
      </c>
      <c r="F190" s="1">
        <v>0</v>
      </c>
      <c r="G190" s="2">
        <f t="shared" si="0"/>
        <v>9036.9915300000011</v>
      </c>
      <c r="H190" s="2">
        <f t="shared" si="1"/>
        <v>0.21999999999934516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20641.599999999999</v>
      </c>
      <c r="D191" s="1">
        <f>'PR-RAS'!E195</f>
        <v>16197.59</v>
      </c>
      <c r="E191" s="1">
        <v>0</v>
      </c>
      <c r="F191" s="1">
        <v>0</v>
      </c>
      <c r="G191" s="2">
        <f t="shared" si="0"/>
        <v>10076.9882</v>
      </c>
      <c r="H191" s="2">
        <f t="shared" si="1"/>
        <v>0.81000000000130967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122353.27</v>
      </c>
      <c r="D192" s="1">
        <f>'PR-RAS'!E196</f>
        <v>71139.91</v>
      </c>
      <c r="E192" s="1">
        <v>0</v>
      </c>
      <c r="F192" s="1">
        <v>0</v>
      </c>
      <c r="G192" s="2">
        <f t="shared" si="0"/>
        <v>50544.920190000004</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122353.27</v>
      </c>
      <c r="D206" s="1">
        <f>'PR-RAS'!E210</f>
        <v>71139.91</v>
      </c>
      <c r="E206" s="1">
        <v>0</v>
      </c>
      <c r="F206" s="1">
        <v>0</v>
      </c>
      <c r="G206" s="2">
        <f t="shared" si="0"/>
        <v>54249.783450000003</v>
      </c>
      <c r="H206" s="2">
        <f t="shared" si="1"/>
        <v>0.36000000000058208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9607.9500000000007</v>
      </c>
      <c r="D207" s="1">
        <f>'PR-RAS'!E211</f>
        <v>1499.73</v>
      </c>
      <c r="E207" s="1">
        <v>0</v>
      </c>
      <c r="F207" s="1">
        <v>0</v>
      </c>
      <c r="G207" s="2">
        <f t="shared" si="0"/>
        <v>2597.12646</v>
      </c>
      <c r="H207" s="2">
        <f t="shared" si="1"/>
        <v>0.31999999999925421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111207.61</v>
      </c>
      <c r="D209" s="1">
        <f>'PR-RAS'!E213</f>
        <v>48570.080000000002</v>
      </c>
      <c r="E209" s="1">
        <v>0</v>
      </c>
      <c r="F209" s="1">
        <v>0</v>
      </c>
      <c r="G209" s="2">
        <f t="shared" si="0"/>
        <v>43336.336159999999</v>
      </c>
      <c r="H209" s="2">
        <f t="shared" si="1"/>
        <v>0.47000000000116415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1537.71</v>
      </c>
      <c r="D210" s="1">
        <f>'PR-RAS'!E214</f>
        <v>21070.1</v>
      </c>
      <c r="E210" s="1">
        <v>0</v>
      </c>
      <c r="F210" s="1">
        <v>0</v>
      </c>
      <c r="G210" s="2">
        <f t="shared" si="0"/>
        <v>9128.6831899999997</v>
      </c>
      <c r="H210" s="2">
        <f t="shared" si="1"/>
        <v>0.38999999999850843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112892.41</v>
      </c>
      <c r="E259" s="1">
        <v>0</v>
      </c>
      <c r="F259" s="1">
        <v>0</v>
      </c>
      <c r="G259" s="2">
        <f t="shared" si="0"/>
        <v>58252.483560000001</v>
      </c>
      <c r="H259" s="2">
        <f t="shared" si="1"/>
        <v>0.41000000000349246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112892.41</v>
      </c>
      <c r="E269" s="1">
        <v>0</v>
      </c>
      <c r="F269" s="1">
        <v>0</v>
      </c>
      <c r="G269" s="2">
        <f t="shared" si="8"/>
        <v>60510.331760000008</v>
      </c>
      <c r="H269" s="2">
        <f t="shared" si="9"/>
        <v>0.41000000000349246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112892.41</v>
      </c>
      <c r="E273" s="1">
        <v>0</v>
      </c>
      <c r="F273" s="1">
        <v>0</v>
      </c>
      <c r="G273" s="2">
        <f t="shared" si="8"/>
        <v>61413.471040000004</v>
      </c>
      <c r="H273" s="2">
        <f t="shared" si="9"/>
        <v>0.41000000000349246</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11999363.819999998</v>
      </c>
      <c r="D285" s="1">
        <f>'PR-RAS'!E289</f>
        <v>15223894.82</v>
      </c>
      <c r="E285" s="1">
        <v>0</v>
      </c>
      <c r="F285" s="1">
        <v>0</v>
      </c>
      <c r="G285" s="2">
        <f t="shared" si="8"/>
        <v>12054991.58264</v>
      </c>
      <c r="H285" s="2">
        <f t="shared" si="9"/>
        <v>0.3600000012665987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1281995.0099999998</v>
      </c>
      <c r="D287" s="1">
        <f>'PR-RAS'!E291</f>
        <v>4164748.2200000007</v>
      </c>
      <c r="E287" s="1">
        <v>0</v>
      </c>
      <c r="F287" s="1">
        <v>0</v>
      </c>
      <c r="G287" s="2">
        <f t="shared" si="8"/>
        <v>2748886.5547000002</v>
      </c>
      <c r="H287" s="2">
        <f t="shared" si="9"/>
        <v>0.23000000044703484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7390591.0099999998</v>
      </c>
      <c r="D289" s="1">
        <f>'PR-RAS'!E293</f>
        <v>9320116.6099999994</v>
      </c>
      <c r="E289" s="1">
        <v>0</v>
      </c>
      <c r="F289" s="1">
        <v>0</v>
      </c>
      <c r="G289" s="2">
        <f t="shared" si="8"/>
        <v>7496877.3782399986</v>
      </c>
      <c r="H289" s="2">
        <f t="shared" si="9"/>
        <v>0.40000000037252903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279492.45</v>
      </c>
      <c r="D290" s="1">
        <f>'PR-RAS'!E294</f>
        <v>297013.25</v>
      </c>
      <c r="E290" s="1">
        <v>0</v>
      </c>
      <c r="F290" s="1">
        <v>0</v>
      </c>
      <c r="G290" s="2">
        <f t="shared" si="8"/>
        <v>252446.97654999996</v>
      </c>
      <c r="H290" s="2">
        <f t="shared" si="9"/>
        <v>0.70000000001164153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57016.480000000003</v>
      </c>
      <c r="D291" s="1">
        <f>'PR-RAS'!E295</f>
        <v>110919.91</v>
      </c>
      <c r="E291" s="1">
        <v>0</v>
      </c>
      <c r="F291" s="1">
        <v>0</v>
      </c>
      <c r="G291" s="2">
        <f t="shared" si="8"/>
        <v>80868.32699999999</v>
      </c>
      <c r="H291" s="2">
        <f t="shared" si="9"/>
        <v>0.56999999999970896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150605.24</v>
      </c>
      <c r="D292" s="1">
        <f>'PR-RAS'!E296</f>
        <v>88695.43</v>
      </c>
      <c r="E292" s="1">
        <v>0</v>
      </c>
      <c r="F292" s="1">
        <v>0</v>
      </c>
      <c r="G292" s="2">
        <f t="shared" si="8"/>
        <v>95446.865099999981</v>
      </c>
      <c r="H292" s="2">
        <f t="shared" si="9"/>
        <v>0.66999999998370185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663005.51</v>
      </c>
      <c r="D345" s="1">
        <f>'PR-RAS'!E350</f>
        <v>991299.33000000007</v>
      </c>
      <c r="E345" s="1">
        <v>0</v>
      </c>
      <c r="F345" s="1">
        <v>0</v>
      </c>
      <c r="G345" s="2">
        <f t="shared" si="8"/>
        <v>910087.83447999984</v>
      </c>
      <c r="H345" s="2">
        <f t="shared" si="9"/>
        <v>0.82000000006519258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621216.11</v>
      </c>
      <c r="D358" s="1">
        <f>'PR-RAS'!E363</f>
        <v>857667.14</v>
      </c>
      <c r="E358" s="1">
        <v>0</v>
      </c>
      <c r="F358" s="1">
        <v>0</v>
      </c>
      <c r="G358" s="2">
        <f t="shared" si="8"/>
        <v>834148.48923000006</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566438.11</v>
      </c>
      <c r="D364" s="1">
        <f>'PR-RAS'!E369</f>
        <v>608667.14</v>
      </c>
      <c r="E364" s="1">
        <v>0</v>
      </c>
      <c r="F364" s="1">
        <v>0</v>
      </c>
      <c r="G364" s="2">
        <f t="shared" si="8"/>
        <v>647509.37757000001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41809.980000000003</v>
      </c>
      <c r="D365" s="1">
        <f>'PR-RAS'!E370</f>
        <v>75053.84</v>
      </c>
      <c r="E365" s="1">
        <v>0</v>
      </c>
      <c r="F365" s="1">
        <v>0</v>
      </c>
      <c r="G365" s="2">
        <f t="shared" si="8"/>
        <v>69858.02824</v>
      </c>
      <c r="H365" s="2">
        <f t="shared" si="9"/>
        <v>0.18000000000029104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770</v>
      </c>
      <c r="E366" s="1">
        <v>0</v>
      </c>
      <c r="F366" s="1">
        <v>0</v>
      </c>
      <c r="G366" s="2">
        <f t="shared" si="8"/>
        <v>562.1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17937.5</v>
      </c>
      <c r="D367" s="1">
        <f>'PR-RAS'!E372</f>
        <v>17210</v>
      </c>
      <c r="E367" s="1">
        <v>0</v>
      </c>
      <c r="F367" s="1">
        <v>0</v>
      </c>
      <c r="G367" s="2">
        <f t="shared" si="8"/>
        <v>19162.845000000001</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464513.12</v>
      </c>
      <c r="D368" s="1">
        <f>'PR-RAS'!E373</f>
        <v>454335.77</v>
      </c>
      <c r="E368" s="1">
        <v>0</v>
      </c>
      <c r="F368" s="1">
        <v>0</v>
      </c>
      <c r="G368" s="2">
        <f t="shared" si="8"/>
        <v>503958.77022000006</v>
      </c>
      <c r="H368" s="2">
        <f t="shared" si="9"/>
        <v>0.34999999997671694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473.5</v>
      </c>
      <c r="D369" s="1">
        <f>'PR-RAS'!E374</f>
        <v>14480.25</v>
      </c>
      <c r="E369" s="1">
        <v>0</v>
      </c>
      <c r="F369" s="1">
        <v>0</v>
      </c>
      <c r="G369" s="2">
        <f t="shared" si="8"/>
        <v>10831.712</v>
      </c>
      <c r="H369" s="2">
        <f t="shared" si="9"/>
        <v>0.75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41704.01</v>
      </c>
      <c r="D371" s="1">
        <f>'PR-RAS'!E376</f>
        <v>46817.279999999999</v>
      </c>
      <c r="E371" s="1">
        <v>0</v>
      </c>
      <c r="F371" s="1">
        <v>0</v>
      </c>
      <c r="G371" s="2">
        <f t="shared" si="8"/>
        <v>50075.270900000003</v>
      </c>
      <c r="H371" s="2">
        <f t="shared" si="9"/>
        <v>0.29000000000087311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54778</v>
      </c>
      <c r="D386" s="1">
        <f>'PR-RAS'!E391</f>
        <v>249000</v>
      </c>
      <c r="E386" s="1">
        <v>0</v>
      </c>
      <c r="F386" s="1">
        <v>0</v>
      </c>
      <c r="G386" s="2">
        <f t="shared" si="8"/>
        <v>212819.53</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54778</v>
      </c>
      <c r="D388" s="1">
        <f>'PR-RAS'!E393</f>
        <v>249000</v>
      </c>
      <c r="E388" s="1">
        <v>0</v>
      </c>
      <c r="F388" s="1">
        <v>0</v>
      </c>
      <c r="G388" s="2">
        <f t="shared" si="8"/>
        <v>213925.08600000001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41789.4</v>
      </c>
      <c r="D397" s="1">
        <f>'PR-RAS'!E402</f>
        <v>133632.19</v>
      </c>
      <c r="E397" s="1">
        <v>0</v>
      </c>
      <c r="F397" s="1">
        <v>0</v>
      </c>
      <c r="G397" s="2">
        <f t="shared" si="8"/>
        <v>122385.29688000002</v>
      </c>
      <c r="H397" s="2">
        <f t="shared" si="9"/>
        <v>0.5900000000037835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41789.4</v>
      </c>
      <c r="D398" s="1">
        <f>'PR-RAS'!E403</f>
        <v>133632.19</v>
      </c>
      <c r="E398" s="1">
        <v>0</v>
      </c>
      <c r="F398" s="1">
        <v>0</v>
      </c>
      <c r="G398" s="2">
        <f t="shared" si="8"/>
        <v>122694.35066000001</v>
      </c>
      <c r="H398" s="2">
        <f t="shared" si="9"/>
        <v>0.5900000000037835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663005.51</v>
      </c>
      <c r="D403" s="1">
        <f>'PR-RAS'!E408</f>
        <v>991299.33000000007</v>
      </c>
      <c r="E403" s="1">
        <v>0</v>
      </c>
      <c r="F403" s="1">
        <v>0</v>
      </c>
      <c r="G403" s="2">
        <f t="shared" si="8"/>
        <v>1063532.87634</v>
      </c>
      <c r="H403" s="2">
        <f t="shared" si="9"/>
        <v>0.82000000006519258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10717368.809999999</v>
      </c>
      <c r="D407" s="1">
        <f>'PR-RAS'!E412</f>
        <v>11059146.6</v>
      </c>
      <c r="E407" s="1">
        <v>0</v>
      </c>
      <c r="F407" s="1">
        <v>0</v>
      </c>
      <c r="G407" s="2">
        <f t="shared" si="8"/>
        <v>13331278.77606</v>
      </c>
      <c r="H407" s="2">
        <f t="shared" si="9"/>
        <v>0.59000000171363354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12662369.329999998</v>
      </c>
      <c r="D408" s="1">
        <f>'PR-RAS'!E413</f>
        <v>16215194.15</v>
      </c>
      <c r="E408" s="1">
        <v>0</v>
      </c>
      <c r="F408" s="1">
        <v>0</v>
      </c>
      <c r="G408" s="2">
        <f t="shared" si="8"/>
        <v>18352752.355409998</v>
      </c>
      <c r="H408" s="2">
        <f t="shared" si="9"/>
        <v>0.47999999858438969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1945000.5199999996</v>
      </c>
      <c r="D410" s="1">
        <f>'PR-RAS'!E415</f>
        <v>5156047.5500000007</v>
      </c>
      <c r="E410" s="1">
        <v>0</v>
      </c>
      <c r="F410" s="1">
        <v>0</v>
      </c>
      <c r="G410" s="2">
        <f t="shared" si="8"/>
        <v>5013152.1085799998</v>
      </c>
      <c r="H410" s="2">
        <f t="shared" si="9"/>
        <v>0.92999999970197678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7390591.0099999998</v>
      </c>
      <c r="D412" s="1">
        <f>'PR-RAS'!E417</f>
        <v>9320116.6099999994</v>
      </c>
      <c r="E412" s="1">
        <v>0</v>
      </c>
      <c r="F412" s="1">
        <v>0</v>
      </c>
      <c r="G412" s="2">
        <f t="shared" si="8"/>
        <v>10698668.758529998</v>
      </c>
      <c r="H412" s="2">
        <f t="shared" si="9"/>
        <v>0.40000000037252903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279492.45</v>
      </c>
      <c r="D413" s="1">
        <f>'PR-RAS'!E418</f>
        <v>297013.25</v>
      </c>
      <c r="E413" s="1">
        <v>0</v>
      </c>
      <c r="F413" s="1">
        <v>0</v>
      </c>
      <c r="G413" s="2">
        <f t="shared" si="8"/>
        <v>359889.80739999993</v>
      </c>
      <c r="H413" s="2">
        <f t="shared" si="9"/>
        <v>0.70000000001164153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10717368.809999999</v>
      </c>
      <c r="D633" s="1">
        <f>'PR-RAS'!E639</f>
        <v>11059146.6</v>
      </c>
      <c r="E633" s="1">
        <v>0</v>
      </c>
      <c r="F633" s="1">
        <v>0</v>
      </c>
      <c r="G633" s="2">
        <f t="shared" si="10"/>
        <v>20752138.390319999</v>
      </c>
      <c r="H633" s="2">
        <f t="shared" si="11"/>
        <v>0.59000000171363354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12662369.329999998</v>
      </c>
      <c r="D634" s="1">
        <f>'PR-RAS'!E640</f>
        <v>16215194.15</v>
      </c>
      <c r="E634" s="1">
        <v>0</v>
      </c>
      <c r="F634" s="1">
        <v>0</v>
      </c>
      <c r="G634" s="2">
        <f t="shared" si="10"/>
        <v>28543715.579789996</v>
      </c>
      <c r="H634" s="2">
        <f t="shared" si="11"/>
        <v>0.47999999858438969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1945000.5199999996</v>
      </c>
      <c r="D636" s="1">
        <f>'PR-RAS'!E642</f>
        <v>5156047.5500000007</v>
      </c>
      <c r="E636" s="1">
        <v>0</v>
      </c>
      <c r="F636" s="1">
        <v>0</v>
      </c>
      <c r="G636" s="2">
        <f t="shared" si="10"/>
        <v>7783255.718700001</v>
      </c>
      <c r="H636" s="2">
        <f t="shared" si="11"/>
        <v>0.92999999970197678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7390591.0099999998</v>
      </c>
      <c r="D638" s="1">
        <f>'PR-RAS'!E644</f>
        <v>9320116.6099999994</v>
      </c>
      <c r="E638" s="1">
        <v>0</v>
      </c>
      <c r="F638" s="1">
        <v>0</v>
      </c>
      <c r="G638" s="2">
        <f t="shared" si="10"/>
        <v>16581635.034509998</v>
      </c>
      <c r="H638" s="2">
        <f t="shared" si="11"/>
        <v>0.40000000037252903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9335591.5299999993</v>
      </c>
      <c r="D640" s="1">
        <f>'PR-RAS'!E646</f>
        <v>14476164.16</v>
      </c>
      <c r="E640" s="1">
        <v>0</v>
      </c>
      <c r="F640" s="1">
        <v>0</v>
      </c>
      <c r="G640" s="2">
        <f t="shared" si="10"/>
        <v>24465980.784150001</v>
      </c>
      <c r="H640" s="2">
        <f t="shared" si="11"/>
        <v>0.63000000081956387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658861.85</v>
      </c>
      <c r="D641" s="1">
        <f>'PR-RAS'!E647</f>
        <v>800012.9</v>
      </c>
      <c r="E641" s="1">
        <v>0</v>
      </c>
      <c r="F641" s="1">
        <v>0</v>
      </c>
      <c r="G641" s="2">
        <f t="shared" si="10"/>
        <v>1445688.0959999999</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21159.67</v>
      </c>
      <c r="D642" s="1">
        <f>'PR-RAS'!E649</f>
        <v>22105.11</v>
      </c>
      <c r="E642" s="1">
        <v>0</v>
      </c>
      <c r="F642" s="1">
        <v>0</v>
      </c>
      <c r="G642" s="2">
        <f t="shared" si="10"/>
        <v>41902.099490000001</v>
      </c>
      <c r="H642" s="2">
        <f t="shared" si="11"/>
        <v>0.44000000000232831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16047084.380000001</v>
      </c>
      <c r="D643" s="1">
        <f>'PR-RAS'!E650</f>
        <v>18567728.289999999</v>
      </c>
      <c r="E643" s="1">
        <v>0</v>
      </c>
      <c r="F643" s="1">
        <v>0</v>
      </c>
      <c r="G643" s="2">
        <f t="shared" si="10"/>
        <v>34143191.296319999</v>
      </c>
      <c r="H643" s="2">
        <f t="shared" si="11"/>
        <v>0.66999999992549419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16046138.939999999</v>
      </c>
      <c r="D644" s="1">
        <f>'PR-RAS'!E651</f>
        <v>18558742.010000002</v>
      </c>
      <c r="E644" s="1">
        <v>0</v>
      </c>
      <c r="F644" s="1">
        <v>0</v>
      </c>
      <c r="G644" s="2">
        <f t="shared" si="10"/>
        <v>34184209.563280001</v>
      </c>
      <c r="H644" s="2">
        <f t="shared" si="11"/>
        <v>7.0000002160668373E-2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22105.110000001267</v>
      </c>
      <c r="D645" s="1">
        <f>'PR-RAS'!E652</f>
        <v>31091.389999996871</v>
      </c>
      <c r="E645" s="1">
        <v>0</v>
      </c>
      <c r="F645" s="1">
        <v>0</v>
      </c>
      <c r="G645" s="2">
        <f t="shared" si="10"/>
        <v>54281.401159996785</v>
      </c>
      <c r="H645" s="2">
        <f t="shared" si="11"/>
        <v>0.49999999813735485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237</v>
      </c>
      <c r="D647" s="1">
        <f>'PR-RAS'!E654</f>
        <v>251</v>
      </c>
      <c r="E647" s="1">
        <v>0</v>
      </c>
      <c r="F647" s="1">
        <v>0</v>
      </c>
      <c r="G647" s="2">
        <f t="shared" si="10"/>
        <v>477.39400000000001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250</v>
      </c>
      <c r="D649" s="1">
        <f>'PR-RAS'!E656</f>
        <v>253</v>
      </c>
      <c r="E649" s="1">
        <v>0</v>
      </c>
      <c r="F649" s="1">
        <v>0</v>
      </c>
      <c r="G649" s="2">
        <f t="shared" si="10"/>
        <v>489.88800000000003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912092.13</v>
      </c>
      <c r="D662" s="1">
        <f>'PR-RAS'!E669</f>
        <v>1072628.92</v>
      </c>
      <c r="E662" s="1">
        <v>0</v>
      </c>
      <c r="F662" s="1">
        <v>0</v>
      </c>
      <c r="G662" s="2">
        <f t="shared" si="10"/>
        <v>2020908.33017</v>
      </c>
      <c r="H662" s="2">
        <f t="shared" si="11"/>
        <v>0.21000000007916242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20000</v>
      </c>
      <c r="E666" s="1">
        <v>0</v>
      </c>
      <c r="F666" s="1">
        <v>0</v>
      </c>
      <c r="G666" s="2">
        <f t="shared" si="10"/>
        <v>26600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411248.64000000001</v>
      </c>
      <c r="D668" s="1">
        <f>'PR-RAS'!E675</f>
        <v>0</v>
      </c>
      <c r="E668" s="1">
        <v>0</v>
      </c>
      <c r="F668" s="1">
        <v>0</v>
      </c>
      <c r="G668" s="2">
        <f t="shared" si="10"/>
        <v>274302.84288000001</v>
      </c>
      <c r="H668" s="2">
        <f t="shared" si="11"/>
        <v>0.35999999998603016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27358.16</v>
      </c>
      <c r="E669" s="1">
        <v>0</v>
      </c>
      <c r="F669" s="1">
        <v>0</v>
      </c>
      <c r="G669" s="2">
        <f t="shared" si="10"/>
        <v>36550.501759999999</v>
      </c>
      <c r="H669" s="2">
        <f t="shared" si="11"/>
        <v>0.15999999999985448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98750</v>
      </c>
      <c r="D670" s="1">
        <f>'PR-RAS'!E677</f>
        <v>0</v>
      </c>
      <c r="E670" s="1">
        <v>0</v>
      </c>
      <c r="F670" s="1">
        <v>0</v>
      </c>
      <c r="G670" s="2">
        <f t="shared" si="10"/>
        <v>66063.75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35000</v>
      </c>
      <c r="E671" s="1">
        <v>0</v>
      </c>
      <c r="F671" s="1">
        <v>0</v>
      </c>
      <c r="G671" s="2">
        <f t="shared" si="10"/>
        <v>46900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828987.97</v>
      </c>
      <c r="D703" s="1">
        <f>'PR-RAS'!E710</f>
        <v>980401.3</v>
      </c>
      <c r="E703" s="1">
        <v>0</v>
      </c>
      <c r="F703" s="1">
        <v>0</v>
      </c>
      <c r="G703" s="2">
        <f t="shared" si="10"/>
        <v>1958432.9801400001</v>
      </c>
      <c r="H703" s="2">
        <f t="shared" si="11"/>
        <v>0.33000000007450581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6636.2</v>
      </c>
      <c r="D709" s="1">
        <f>'PR-RAS'!E716</f>
        <v>2800</v>
      </c>
      <c r="E709" s="1">
        <v>0</v>
      </c>
      <c r="F709" s="1">
        <v>0</v>
      </c>
      <c r="G709" s="2">
        <f t="shared" si="10"/>
        <v>8663.2296000000006</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41648.730000000003</v>
      </c>
      <c r="D710" s="1">
        <f>'PR-RAS'!E717</f>
        <v>63441.440000000002</v>
      </c>
      <c r="E710" s="1">
        <v>0</v>
      </c>
      <c r="F710" s="1">
        <v>0</v>
      </c>
      <c r="G710" s="2">
        <f t="shared" si="10"/>
        <v>119488.91149</v>
      </c>
      <c r="H710" s="2">
        <f t="shared" si="11"/>
        <v>0.70999999999912689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188718.9</v>
      </c>
      <c r="D711" s="1">
        <f>'PR-RAS'!E718</f>
        <v>237544.16</v>
      </c>
      <c r="E711" s="1">
        <v>0</v>
      </c>
      <c r="F711" s="1">
        <v>0</v>
      </c>
      <c r="G711" s="2">
        <f t="shared" si="10"/>
        <v>471303.12619999994</v>
      </c>
      <c r="H711" s="2">
        <f t="shared" si="11"/>
        <v>0.26000000000931323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2903.89</v>
      </c>
      <c r="D713" s="1">
        <f>'PR-RAS'!E720</f>
        <v>1769.03</v>
      </c>
      <c r="E713" s="1">
        <v>0</v>
      </c>
      <c r="F713" s="1">
        <v>0</v>
      </c>
      <c r="G713" s="2">
        <f t="shared" si="10"/>
        <v>4586.6683999999996</v>
      </c>
      <c r="H713" s="2">
        <f t="shared" si="11"/>
        <v>0.14000000000010004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127698.46</v>
      </c>
      <c r="D715" s="1">
        <f>'PR-RAS'!E722</f>
        <v>266005.03999999998</v>
      </c>
      <c r="E715" s="1">
        <v>0</v>
      </c>
      <c r="F715" s="1">
        <v>0</v>
      </c>
      <c r="G715" s="2">
        <f t="shared" si="10"/>
        <v>471031.8975599999</v>
      </c>
      <c r="H715" s="2">
        <f t="shared" si="11"/>
        <v>0.49999999998544808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12474.24</v>
      </c>
      <c r="D718" s="1">
        <f>'PR-RAS'!E725</f>
        <v>12494.12</v>
      </c>
      <c r="E718" s="1">
        <v>0</v>
      </c>
      <c r="F718" s="1">
        <v>0</v>
      </c>
      <c r="G718" s="2">
        <f t="shared" si="10"/>
        <v>26860.598160000001</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10592953.589999996</v>
      </c>
      <c r="D984" s="6">
        <f>BILANCA!E6</f>
        <v>10974394.650000002</v>
      </c>
      <c r="E984" s="6">
        <v>0</v>
      </c>
      <c r="F984" s="6">
        <v>0</v>
      </c>
      <c r="G984" s="7">
        <f t="shared" ref="G984:G1241" si="22">B984/1000*C984+B984/500*D984</f>
        <v>32541.742890000001</v>
      </c>
      <c r="H984" s="7">
        <f t="shared" si="19"/>
        <v>0.76000000163912773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9604900.8199999966</v>
      </c>
      <c r="D985" s="1">
        <f>BILANCA!E7</f>
        <v>9854761.5900000017</v>
      </c>
      <c r="E985" s="1">
        <v>0</v>
      </c>
      <c r="F985" s="1">
        <v>0</v>
      </c>
      <c r="G985" s="2">
        <f t="shared" si="22"/>
        <v>58628.847999999998</v>
      </c>
      <c r="H985" s="2">
        <f t="shared" si="19"/>
        <v>0.59000000171363354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1685.1200000000001</v>
      </c>
      <c r="D986" s="1">
        <f>BILANCA!E8</f>
        <v>1062.98</v>
      </c>
      <c r="E986" s="1">
        <v>0</v>
      </c>
      <c r="F986" s="1">
        <v>0</v>
      </c>
      <c r="G986" s="2">
        <f t="shared" si="22"/>
        <v>11.433240000000001</v>
      </c>
      <c r="H986" s="2">
        <f t="shared" si="19"/>
        <v>0.14000000000010004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440.84</v>
      </c>
      <c r="D987" s="1">
        <f>BILANCA!E9</f>
        <v>440.84</v>
      </c>
      <c r="E987" s="1">
        <v>0</v>
      </c>
      <c r="F987" s="1">
        <v>0</v>
      </c>
      <c r="G987" s="2">
        <f t="shared" si="22"/>
        <v>5.2900799999999997</v>
      </c>
      <c r="H987" s="2">
        <f t="shared" si="19"/>
        <v>0.32000000000005002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2488.56</v>
      </c>
      <c r="D988" s="1">
        <f>BILANCA!E10</f>
        <v>2488.56</v>
      </c>
      <c r="E988" s="1">
        <v>0</v>
      </c>
      <c r="F988" s="1">
        <v>0</v>
      </c>
      <c r="G988" s="2">
        <f t="shared" si="22"/>
        <v>37.328400000000002</v>
      </c>
      <c r="H988" s="2">
        <f t="shared" si="19"/>
        <v>0.88000000000010914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1244.28</v>
      </c>
      <c r="D989" s="1">
        <f>BILANCA!E11</f>
        <v>1866.42</v>
      </c>
      <c r="E989" s="1">
        <v>0</v>
      </c>
      <c r="F989" s="1">
        <v>0</v>
      </c>
      <c r="G989" s="2">
        <f t="shared" si="22"/>
        <v>29.862719999999999</v>
      </c>
      <c r="H989" s="2">
        <f t="shared" si="19"/>
        <v>0.70000000000004547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9492554.339999998</v>
      </c>
      <c r="D990" s="1">
        <f>BILANCA!E12</f>
        <v>9743829.9400000013</v>
      </c>
      <c r="E990" s="1">
        <v>0</v>
      </c>
      <c r="F990" s="1">
        <v>0</v>
      </c>
      <c r="G990" s="2">
        <f t="shared" si="22"/>
        <v>202861.49954000002</v>
      </c>
      <c r="H990" s="2">
        <f t="shared" si="19"/>
        <v>0.39999999664723873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8241393.2000000002</v>
      </c>
      <c r="D991" s="1">
        <f>BILANCA!E13</f>
        <v>8232496.1199999992</v>
      </c>
      <c r="E991" s="1">
        <v>0</v>
      </c>
      <c r="F991" s="1">
        <v>0</v>
      </c>
      <c r="G991" s="2">
        <f t="shared" si="22"/>
        <v>197651.08351999999</v>
      </c>
      <c r="H991" s="2">
        <f t="shared" si="19"/>
        <v>0.31999999936670065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74125.42</v>
      </c>
      <c r="D992" s="1">
        <f>BILANCA!E14</f>
        <v>74125.42</v>
      </c>
      <c r="E992" s="1">
        <v>0</v>
      </c>
      <c r="F992" s="1">
        <v>0</v>
      </c>
      <c r="G992" s="2">
        <f t="shared" si="22"/>
        <v>2001.3863399999996</v>
      </c>
      <c r="H992" s="2">
        <f t="shared" si="19"/>
        <v>0.83999999999650754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11294644.16</v>
      </c>
      <c r="D993" s="1">
        <f>BILANCA!E15</f>
        <v>11428276.35</v>
      </c>
      <c r="E993" s="1">
        <v>0</v>
      </c>
      <c r="F993" s="1">
        <v>0</v>
      </c>
      <c r="G993" s="2">
        <f t="shared" si="22"/>
        <v>341511.96860000002</v>
      </c>
      <c r="H993" s="2">
        <f t="shared" si="19"/>
        <v>0.50999999977648258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3127376.38</v>
      </c>
      <c r="D996" s="1">
        <f>BILANCA!E18</f>
        <v>3269905.65</v>
      </c>
      <c r="E996" s="1">
        <v>0</v>
      </c>
      <c r="F996" s="1">
        <v>0</v>
      </c>
      <c r="G996" s="2">
        <f t="shared" si="22"/>
        <v>125673.43983999998</v>
      </c>
      <c r="H996" s="2">
        <f t="shared" si="19"/>
        <v>0.72999999998137355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1207369.9800000004</v>
      </c>
      <c r="D997" s="1">
        <f>BILANCA!E19</f>
        <v>1337263.540000001</v>
      </c>
      <c r="E997" s="1">
        <v>0</v>
      </c>
      <c r="F997" s="1">
        <v>0</v>
      </c>
      <c r="G997" s="2">
        <f t="shared" si="22"/>
        <v>54346.558840000034</v>
      </c>
      <c r="H997" s="2">
        <f t="shared" si="19"/>
        <v>0.47999999858438969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554466.25</v>
      </c>
      <c r="D998" s="1">
        <f>BILANCA!E20</f>
        <v>617192.29</v>
      </c>
      <c r="E998" s="1">
        <v>0</v>
      </c>
      <c r="F998" s="1">
        <v>0</v>
      </c>
      <c r="G998" s="2">
        <f t="shared" si="22"/>
        <v>26832.762450000002</v>
      </c>
      <c r="H998" s="2">
        <f t="shared" si="19"/>
        <v>0.5400000000372529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20188.240000000002</v>
      </c>
      <c r="D999" s="1">
        <f>BILANCA!E21</f>
        <v>21428.01</v>
      </c>
      <c r="E999" s="1">
        <v>0</v>
      </c>
      <c r="F999" s="1">
        <v>0</v>
      </c>
      <c r="G999" s="2">
        <f t="shared" si="22"/>
        <v>1008.70816</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319032.44</v>
      </c>
      <c r="D1000" s="1">
        <f>BILANCA!E22</f>
        <v>335252.13</v>
      </c>
      <c r="E1000" s="1">
        <v>0</v>
      </c>
      <c r="F1000" s="1">
        <v>0</v>
      </c>
      <c r="G1000" s="2">
        <f t="shared" si="22"/>
        <v>16822.123899999999</v>
      </c>
      <c r="H1000" s="2">
        <f t="shared" si="19"/>
        <v>0.57000000000698492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7593891.4199999999</v>
      </c>
      <c r="D1001" s="1">
        <f>BILANCA!E23</f>
        <v>7668163.6100000003</v>
      </c>
      <c r="E1001" s="1">
        <v>0</v>
      </c>
      <c r="F1001" s="1">
        <v>0</v>
      </c>
      <c r="G1001" s="2">
        <f t="shared" si="22"/>
        <v>412743.93552</v>
      </c>
      <c r="H1001" s="2">
        <f t="shared" si="19"/>
        <v>0.80999999959021807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66851.399999999994</v>
      </c>
      <c r="D1002" s="1">
        <f>BILANCA!E24</f>
        <v>80708.899999999994</v>
      </c>
      <c r="E1002" s="1">
        <v>0</v>
      </c>
      <c r="F1002" s="1">
        <v>0</v>
      </c>
      <c r="G1002" s="2">
        <f t="shared" si="22"/>
        <v>4337.1147999999994</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417268.74</v>
      </c>
      <c r="D1004" s="1">
        <f>BILANCA!E26</f>
        <v>464086.02</v>
      </c>
      <c r="E1004" s="1">
        <v>0</v>
      </c>
      <c r="F1004" s="1">
        <v>0</v>
      </c>
      <c r="G1004" s="2">
        <f t="shared" si="22"/>
        <v>28254.256380000003</v>
      </c>
      <c r="H1004" s="2">
        <f t="shared" si="19"/>
        <v>0.28000000002793968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7764328.5099999998</v>
      </c>
      <c r="D1006" s="1">
        <f>BILANCA!E28</f>
        <v>7849567.4199999999</v>
      </c>
      <c r="E1006" s="1">
        <v>0</v>
      </c>
      <c r="F1006" s="1">
        <v>0</v>
      </c>
      <c r="G1006" s="2">
        <f t="shared" si="22"/>
        <v>539659.65705000004</v>
      </c>
      <c r="H1006" s="2">
        <f t="shared" si="19"/>
        <v>0.91000000014901161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21873.789999999994</v>
      </c>
      <c r="D1007" s="1">
        <f>BILANCA!E29</f>
        <v>15769.479999999996</v>
      </c>
      <c r="E1007" s="1">
        <v>0</v>
      </c>
      <c r="F1007" s="1">
        <v>0</v>
      </c>
      <c r="G1007" s="2">
        <f t="shared" si="22"/>
        <v>1281.9059999999997</v>
      </c>
      <c r="H1007" s="2">
        <f t="shared" si="19"/>
        <v>0.69000000000232831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93127.87</v>
      </c>
      <c r="D1008" s="1">
        <f>BILANCA!E30</f>
        <v>93127.87</v>
      </c>
      <c r="E1008" s="1">
        <v>0</v>
      </c>
      <c r="F1008" s="1">
        <v>0</v>
      </c>
      <c r="G1008" s="2">
        <f t="shared" si="22"/>
        <v>6984.5902500000002</v>
      </c>
      <c r="H1008" s="2">
        <f t="shared" si="19"/>
        <v>0.26000000000931323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71254.080000000002</v>
      </c>
      <c r="D1012" s="1">
        <f>BILANCA!E34</f>
        <v>77358.39</v>
      </c>
      <c r="E1012" s="1">
        <v>0</v>
      </c>
      <c r="F1012" s="1">
        <v>0</v>
      </c>
      <c r="G1012" s="2">
        <f t="shared" si="22"/>
        <v>6553.1549400000004</v>
      </c>
      <c r="H1012" s="2">
        <f t="shared" si="19"/>
        <v>0.47000000000116415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21917.369999999995</v>
      </c>
      <c r="D1023" s="1">
        <f>BILANCA!E45</f>
        <v>158300.79999999999</v>
      </c>
      <c r="E1023" s="1">
        <v>0</v>
      </c>
      <c r="F1023" s="1">
        <v>0</v>
      </c>
      <c r="G1023" s="2">
        <f t="shared" si="22"/>
        <v>13540.758799999998</v>
      </c>
      <c r="H1023" s="2">
        <f t="shared" si="19"/>
        <v>0.57000000000698492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346704.23</v>
      </c>
      <c r="D1025" s="1">
        <f>BILANCA!E47</f>
        <v>595704.23</v>
      </c>
      <c r="E1025" s="1">
        <v>0</v>
      </c>
      <c r="F1025" s="1">
        <v>0</v>
      </c>
      <c r="G1025" s="2">
        <f t="shared" si="22"/>
        <v>64600.732980000001</v>
      </c>
      <c r="H1025" s="2">
        <f t="shared" si="19"/>
        <v>0.4599999999627471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324786.86</v>
      </c>
      <c r="D1028" s="1">
        <f>BILANCA!E50</f>
        <v>437403.43</v>
      </c>
      <c r="E1028" s="1">
        <v>0</v>
      </c>
      <c r="F1028" s="1">
        <v>0</v>
      </c>
      <c r="G1028" s="2">
        <f t="shared" si="22"/>
        <v>53981.717400000001</v>
      </c>
      <c r="H1028" s="2">
        <f t="shared" si="19"/>
        <v>0.57000000000698492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19721.669999999998</v>
      </c>
      <c r="D1030" s="1">
        <f>BILANCA!E52</f>
        <v>20972.209999999992</v>
      </c>
      <c r="E1030" s="1">
        <v>0</v>
      </c>
      <c r="F1030" s="1">
        <v>0</v>
      </c>
      <c r="G1030" s="2">
        <f t="shared" si="22"/>
        <v>2898.3062299999992</v>
      </c>
      <c r="H1030" s="2">
        <f t="shared" si="19"/>
        <v>0.53999999999359716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11784.58</v>
      </c>
      <c r="D1031" s="1">
        <f>BILANCA!E53</f>
        <v>13035.12</v>
      </c>
      <c r="E1031" s="1">
        <v>0</v>
      </c>
      <c r="F1031" s="1">
        <v>0</v>
      </c>
      <c r="G1031" s="2">
        <f t="shared" si="22"/>
        <v>1817.0313600000002</v>
      </c>
      <c r="H1031" s="2">
        <f t="shared" si="19"/>
        <v>0.54000000000087311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135546.17000000001</v>
      </c>
      <c r="D1032" s="1">
        <f>BILANCA!E54</f>
        <v>144969.59</v>
      </c>
      <c r="E1032" s="1">
        <v>0</v>
      </c>
      <c r="F1032" s="1">
        <v>0</v>
      </c>
      <c r="G1032" s="2">
        <f t="shared" si="22"/>
        <v>20848.782149999999</v>
      </c>
      <c r="H1032" s="2">
        <f t="shared" si="19"/>
        <v>0.58000000001629815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127609.08</v>
      </c>
      <c r="D1033" s="1">
        <f>BILANCA!E55</f>
        <v>137032.5</v>
      </c>
      <c r="E1033" s="1">
        <v>0</v>
      </c>
      <c r="F1033" s="1">
        <v>0</v>
      </c>
      <c r="G1033" s="2">
        <f t="shared" si="22"/>
        <v>20083.704000000002</v>
      </c>
      <c r="H1033" s="2">
        <f t="shared" si="19"/>
        <v>0.58000000000174623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408.12</v>
      </c>
      <c r="D1034" s="1">
        <f>BILANCA!E56</f>
        <v>408.12</v>
      </c>
      <c r="E1034" s="1">
        <v>0</v>
      </c>
      <c r="F1034" s="1">
        <v>0</v>
      </c>
      <c r="G1034" s="2">
        <f t="shared" si="22"/>
        <v>62.442359999999994</v>
      </c>
      <c r="H1034" s="2">
        <f t="shared" si="19"/>
        <v>0.24000000000000909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408.12</v>
      </c>
      <c r="D1036" s="1">
        <f>BILANCA!E58</f>
        <v>408.12</v>
      </c>
      <c r="E1036" s="1">
        <v>0</v>
      </c>
      <c r="F1036" s="1">
        <v>0</v>
      </c>
      <c r="G1036" s="2">
        <f t="shared" si="22"/>
        <v>64.891080000000002</v>
      </c>
      <c r="H1036" s="2">
        <f t="shared" si="19"/>
        <v>0.24000000000000909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90531.57</v>
      </c>
      <c r="D1041" s="1">
        <f>BILANCA!E63</f>
        <v>88488.34</v>
      </c>
      <c r="E1041" s="1">
        <v>0</v>
      </c>
      <c r="F1041" s="1">
        <v>0</v>
      </c>
      <c r="G1041" s="2">
        <f t="shared" si="22"/>
        <v>15515.478500000001</v>
      </c>
      <c r="H1041" s="2">
        <f t="shared" si="19"/>
        <v>0.76999999998952262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90531.57</v>
      </c>
      <c r="D1042" s="1">
        <f>BILANCA!E64</f>
        <v>88488.34</v>
      </c>
      <c r="E1042" s="1">
        <v>0</v>
      </c>
      <c r="F1042" s="1">
        <v>0</v>
      </c>
      <c r="G1042" s="2">
        <f t="shared" si="22"/>
        <v>15782.98675</v>
      </c>
      <c r="H1042" s="2">
        <f t="shared" si="19"/>
        <v>0.76999999998952262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988052.77</v>
      </c>
      <c r="D1046" s="1">
        <f>BILANCA!E68</f>
        <v>1119633.06</v>
      </c>
      <c r="E1046" s="1">
        <v>0</v>
      </c>
      <c r="F1046" s="1">
        <v>0</v>
      </c>
      <c r="G1046" s="2">
        <f t="shared" si="22"/>
        <v>203321.09007000001</v>
      </c>
      <c r="H1046" s="2">
        <f t="shared" si="19"/>
        <v>0.2900000000372529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22105.11</v>
      </c>
      <c r="D1047" s="1">
        <f>BILANCA!E69</f>
        <v>31091.39</v>
      </c>
      <c r="E1047" s="1">
        <v>0</v>
      </c>
      <c r="F1047" s="1">
        <v>0</v>
      </c>
      <c r="G1047" s="2">
        <f t="shared" si="22"/>
        <v>5394.4249600000003</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20219.16</v>
      </c>
      <c r="D1048" s="1">
        <f>BILANCA!E70</f>
        <v>27142.720000000001</v>
      </c>
      <c r="E1048" s="1">
        <v>0</v>
      </c>
      <c r="F1048" s="1">
        <v>0</v>
      </c>
      <c r="G1048" s="2">
        <f t="shared" si="22"/>
        <v>4842.799</v>
      </c>
      <c r="H1048" s="2">
        <f t="shared" si="19"/>
        <v>0.43999999999869033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20219.16</v>
      </c>
      <c r="D1050" s="1">
        <f>BILANCA!E72</f>
        <v>27142.720000000001</v>
      </c>
      <c r="E1050" s="1">
        <v>0</v>
      </c>
      <c r="F1050" s="1">
        <v>0</v>
      </c>
      <c r="G1050" s="2">
        <f t="shared" si="22"/>
        <v>4991.8082000000004</v>
      </c>
      <c r="H1050" s="2">
        <f t="shared" si="19"/>
        <v>0.43999999999869033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1885.95</v>
      </c>
      <c r="D1054" s="1">
        <f>BILANCA!E76</f>
        <v>3948.67</v>
      </c>
      <c r="E1054" s="1">
        <v>0</v>
      </c>
      <c r="F1054" s="1">
        <v>0</v>
      </c>
      <c r="G1054" s="2">
        <f t="shared" si="22"/>
        <v>694.61358999999993</v>
      </c>
      <c r="H1054" s="2">
        <f t="shared" si="19"/>
        <v>0.37999999999988177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17501.02</v>
      </c>
      <c r="D1056" s="1">
        <f>BILANCA!E78</f>
        <v>15090.529999999999</v>
      </c>
      <c r="E1056" s="1">
        <v>0</v>
      </c>
      <c r="F1056" s="1">
        <v>0</v>
      </c>
      <c r="G1056" s="2">
        <f t="shared" si="22"/>
        <v>3480.7918399999999</v>
      </c>
      <c r="H1056" s="2">
        <f t="shared" si="19"/>
        <v>0.49000000000160071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5212.03</v>
      </c>
      <c r="E1062" s="1">
        <v>0</v>
      </c>
      <c r="F1062" s="1">
        <v>0</v>
      </c>
      <c r="G1062" s="2">
        <f t="shared" si="22"/>
        <v>823.50073999999995</v>
      </c>
      <c r="H1062" s="2">
        <f t="shared" si="19"/>
        <v>2.9999999999745341E-2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17501.02</v>
      </c>
      <c r="D1064" s="1">
        <f>BILANCA!E86</f>
        <v>9878.5</v>
      </c>
      <c r="E1064" s="1">
        <v>0</v>
      </c>
      <c r="F1064" s="1">
        <v>0</v>
      </c>
      <c r="G1064" s="2">
        <f t="shared" si="22"/>
        <v>3017.8996200000001</v>
      </c>
      <c r="H1064" s="2">
        <f t="shared" si="19"/>
        <v>0.52000000000043656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283693.27</v>
      </c>
      <c r="D1124" s="1">
        <f>BILANCA!E146</f>
        <v>267546.72000000003</v>
      </c>
      <c r="E1124" s="1">
        <v>0</v>
      </c>
      <c r="F1124" s="1">
        <v>0</v>
      </c>
      <c r="G1124" s="2">
        <f t="shared" si="22"/>
        <v>115448.92611</v>
      </c>
      <c r="H1124" s="2">
        <f t="shared" si="23"/>
        <v>0.54999999998835847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1725.08</v>
      </c>
      <c r="D1136" s="1">
        <f>BILANCA!E158</f>
        <v>281.54000000000002</v>
      </c>
      <c r="E1136" s="1">
        <v>0</v>
      </c>
      <c r="F1136" s="1">
        <v>0</v>
      </c>
      <c r="G1136" s="2">
        <f t="shared" si="22"/>
        <v>350.08848</v>
      </c>
      <c r="H1136" s="2">
        <f t="shared" si="23"/>
        <v>0.53999999999990678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84263.66</v>
      </c>
      <c r="D1137" s="1">
        <f>BILANCA!E159</f>
        <v>111206.35</v>
      </c>
      <c r="E1137" s="1">
        <v>0</v>
      </c>
      <c r="F1137" s="1">
        <v>0</v>
      </c>
      <c r="G1137" s="2">
        <f t="shared" si="22"/>
        <v>47228.159440000003</v>
      </c>
      <c r="H1137" s="2">
        <f t="shared" si="23"/>
        <v>0.69000000000232831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105261.57</v>
      </c>
      <c r="D1138" s="1">
        <f>BILANCA!E160</f>
        <v>158719.39000000001</v>
      </c>
      <c r="E1138" s="1">
        <v>0</v>
      </c>
      <c r="F1138" s="1">
        <v>0</v>
      </c>
      <c r="G1138" s="2">
        <f t="shared" si="22"/>
        <v>65518.554250000001</v>
      </c>
      <c r="H1138" s="2">
        <f t="shared" si="23"/>
        <v>0.82000000000698492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150605.24</v>
      </c>
      <c r="D1139" s="1">
        <f>BILANCA!E161</f>
        <v>88695.43</v>
      </c>
      <c r="E1139" s="1">
        <v>0</v>
      </c>
      <c r="F1139" s="1">
        <v>0</v>
      </c>
      <c r="G1139" s="2">
        <f t="shared" si="22"/>
        <v>51167.391599999995</v>
      </c>
      <c r="H1139" s="2">
        <f t="shared" si="23"/>
        <v>0.66999999998370185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58162.28</v>
      </c>
      <c r="D1141" s="1">
        <f>BILANCA!E163</f>
        <v>91355.99</v>
      </c>
      <c r="E1141" s="1">
        <v>0</v>
      </c>
      <c r="F1141" s="1">
        <v>0</v>
      </c>
      <c r="G1141" s="2">
        <f t="shared" si="22"/>
        <v>38058.13308</v>
      </c>
      <c r="H1141" s="2">
        <f t="shared" si="23"/>
        <v>0.28999999999359716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5891.52</v>
      </c>
      <c r="D1142" s="1">
        <f>BILANCA!E164</f>
        <v>5891.52</v>
      </c>
      <c r="E1142" s="1">
        <v>0</v>
      </c>
      <c r="F1142" s="1">
        <v>0</v>
      </c>
      <c r="G1142" s="2">
        <f t="shared" si="22"/>
        <v>2810.25504</v>
      </c>
      <c r="H1142" s="2">
        <f t="shared" si="23"/>
        <v>0.95999999999912689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5891.52</v>
      </c>
      <c r="D1144" s="1">
        <f>BILANCA!E166</f>
        <v>5891.52</v>
      </c>
      <c r="E1144" s="1">
        <v>0</v>
      </c>
      <c r="F1144" s="1">
        <v>0</v>
      </c>
      <c r="G1144" s="2">
        <f t="shared" si="22"/>
        <v>2845.6041600000003</v>
      </c>
      <c r="H1144" s="2">
        <f t="shared" si="23"/>
        <v>0.95999999999912689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658861.85</v>
      </c>
      <c r="D1148" s="1">
        <f>BILANCA!E170</f>
        <v>800012.9</v>
      </c>
      <c r="E1148" s="1">
        <v>0</v>
      </c>
      <c r="F1148" s="1">
        <v>0</v>
      </c>
      <c r="G1148" s="2">
        <f t="shared" si="22"/>
        <v>372716.46225000004</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658861.85</v>
      </c>
      <c r="D1151" s="1">
        <f>BILANCA!E173</f>
        <v>800012.9</v>
      </c>
      <c r="E1151" s="1">
        <v>0</v>
      </c>
      <c r="F1151" s="1">
        <v>0</v>
      </c>
      <c r="G1151" s="2">
        <f t="shared" si="22"/>
        <v>379493.12520000007</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10592953.59</v>
      </c>
      <c r="D1152" s="1">
        <f>BILANCA!E175</f>
        <v>10974394.65</v>
      </c>
      <c r="E1152" s="1">
        <v>0</v>
      </c>
      <c r="F1152" s="1">
        <v>0</v>
      </c>
      <c r="G1152" s="2">
        <f t="shared" si="22"/>
        <v>5499554.5484100003</v>
      </c>
      <c r="H1152" s="2">
        <f t="shared" si="23"/>
        <v>0.75999999977648258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10804260.58</v>
      </c>
      <c r="D1153" s="1">
        <f>BILANCA!E176</f>
        <v>16110550.200000001</v>
      </c>
      <c r="E1153" s="1">
        <v>0</v>
      </c>
      <c r="F1153" s="1">
        <v>0</v>
      </c>
      <c r="G1153" s="2">
        <f t="shared" si="22"/>
        <v>7314311.3666000012</v>
      </c>
      <c r="H1153" s="2">
        <f t="shared" si="23"/>
        <v>0.62000000104308128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10758979.73</v>
      </c>
      <c r="D1154" s="1">
        <f>BILANCA!E177</f>
        <v>15881117.27</v>
      </c>
      <c r="E1154" s="1">
        <v>0</v>
      </c>
      <c r="F1154" s="1">
        <v>0</v>
      </c>
      <c r="G1154" s="2">
        <f t="shared" si="22"/>
        <v>7271127.6401700005</v>
      </c>
      <c r="H1154" s="2">
        <f t="shared" si="23"/>
        <v>0.53999999910593033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678621.28</v>
      </c>
      <c r="D1155" s="1">
        <f>BILANCA!E178</f>
        <v>806301.96</v>
      </c>
      <c r="E1155" s="1">
        <v>0</v>
      </c>
      <c r="F1155" s="1">
        <v>0</v>
      </c>
      <c r="G1155" s="2">
        <f t="shared" si="22"/>
        <v>394090.73439999996</v>
      </c>
      <c r="H1155" s="2">
        <f t="shared" si="23"/>
        <v>0.32000000006519258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932517.16</v>
      </c>
      <c r="D1156" s="1">
        <f>BILANCA!E179</f>
        <v>1464701.57</v>
      </c>
      <c r="E1156" s="1">
        <v>0</v>
      </c>
      <c r="F1156" s="1">
        <v>0</v>
      </c>
      <c r="G1156" s="2">
        <f t="shared" si="22"/>
        <v>668112.21189999999</v>
      </c>
      <c r="H1156" s="2">
        <f t="shared" si="23"/>
        <v>0.58999999996740371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7496.08</v>
      </c>
      <c r="D1157" s="1">
        <f>BILANCA!E180</f>
        <v>31234.66</v>
      </c>
      <c r="E1157" s="1">
        <v>0</v>
      </c>
      <c r="F1157" s="1">
        <v>0</v>
      </c>
      <c r="G1157" s="2">
        <f t="shared" si="22"/>
        <v>12173.979599999999</v>
      </c>
      <c r="H1157" s="2">
        <f t="shared" si="23"/>
        <v>0.42000000000007276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7496.08</v>
      </c>
      <c r="D1160" s="1">
        <f>BILANCA!E183</f>
        <v>31234.66</v>
      </c>
      <c r="E1160" s="1">
        <v>0</v>
      </c>
      <c r="F1160" s="1">
        <v>0</v>
      </c>
      <c r="G1160" s="2">
        <f t="shared" si="22"/>
        <v>12383.8758</v>
      </c>
      <c r="H1160" s="2">
        <f t="shared" si="23"/>
        <v>0.42000000000007276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9140345.2100000009</v>
      </c>
      <c r="D1165" s="1">
        <f>BILANCA!E188</f>
        <v>13578879.08</v>
      </c>
      <c r="E1165" s="1">
        <v>0</v>
      </c>
      <c r="F1165" s="1">
        <v>0</v>
      </c>
      <c r="G1165" s="2">
        <f t="shared" si="22"/>
        <v>6606254.8133400008</v>
      </c>
      <c r="H1165" s="2">
        <f t="shared" si="23"/>
        <v>0.29000000096857548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33656.69</v>
      </c>
      <c r="D1166" s="1">
        <f>BILANCA!E189</f>
        <v>217702.13</v>
      </c>
      <c r="E1166" s="1">
        <v>0</v>
      </c>
      <c r="F1166" s="1">
        <v>0</v>
      </c>
      <c r="G1166" s="2">
        <f t="shared" si="22"/>
        <v>85838.153850000002</v>
      </c>
      <c r="H1166" s="2">
        <f t="shared" si="23"/>
        <v>0.44000000000232831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11624.16</v>
      </c>
      <c r="D1211" s="1">
        <f>BILANCA!E234</f>
        <v>11730.8</v>
      </c>
      <c r="E1211" s="1">
        <v>0</v>
      </c>
      <c r="F1211" s="1">
        <v>0</v>
      </c>
      <c r="G1211" s="2">
        <f t="shared" si="22"/>
        <v>7999.5532800000001</v>
      </c>
      <c r="H1211" s="2">
        <f t="shared" si="23"/>
        <v>0.36000000000058208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11624.16</v>
      </c>
      <c r="D1213" s="1">
        <f>BILANCA!E236</f>
        <v>11730.8</v>
      </c>
      <c r="E1213" s="1">
        <v>0</v>
      </c>
      <c r="F1213" s="1">
        <v>0</v>
      </c>
      <c r="G1213" s="2">
        <f t="shared" si="22"/>
        <v>8069.7248</v>
      </c>
      <c r="H1213" s="2">
        <f t="shared" si="23"/>
        <v>0.36000000000058208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-211306.98999999947</v>
      </c>
      <c r="D1214" s="1">
        <f>BILANCA!E237</f>
        <v>-5136155.5500000007</v>
      </c>
      <c r="E1214" s="1">
        <v>0</v>
      </c>
      <c r="F1214" s="1">
        <v>0</v>
      </c>
      <c r="G1214" s="2">
        <f t="shared" si="22"/>
        <v>-2421715.7787900004</v>
      </c>
      <c r="H1214" s="2">
        <f t="shared" si="23"/>
        <v>0.45999999978812411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8844792.0899999999</v>
      </c>
      <c r="D1215" s="1">
        <f>BILANCA!E238</f>
        <v>9076662.709999999</v>
      </c>
      <c r="E1215" s="1">
        <v>0</v>
      </c>
      <c r="F1215" s="1">
        <v>0</v>
      </c>
      <c r="G1215" s="2">
        <f t="shared" si="22"/>
        <v>6263563.2623200007</v>
      </c>
      <c r="H1215" s="2">
        <f t="shared" si="23"/>
        <v>0.38000000081956387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8844792.0899999999</v>
      </c>
      <c r="D1216" s="1">
        <f>BILANCA!E239</f>
        <v>9076662.709999999</v>
      </c>
      <c r="E1216" s="1">
        <v>0</v>
      </c>
      <c r="F1216" s="1">
        <v>0</v>
      </c>
      <c r="G1216" s="2">
        <f t="shared" si="22"/>
        <v>6290561.37983</v>
      </c>
      <c r="H1216" s="2">
        <f t="shared" si="23"/>
        <v>0.38000000081956387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7939230.8899999997</v>
      </c>
      <c r="D1217" s="1">
        <f>BILANCA!E240</f>
        <v>8171101.5099999998</v>
      </c>
      <c r="E1217" s="1">
        <v>0</v>
      </c>
      <c r="F1217" s="1">
        <v>0</v>
      </c>
      <c r="G1217" s="2">
        <f t="shared" si="22"/>
        <v>5681855.5349400006</v>
      </c>
      <c r="H1217" s="2">
        <f t="shared" si="23"/>
        <v>0.60000000055879354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905561.2</v>
      </c>
      <c r="D1218" s="1">
        <f>BILANCA!E241</f>
        <v>905561.2</v>
      </c>
      <c r="E1218" s="1">
        <v>0</v>
      </c>
      <c r="F1218" s="1">
        <v>0</v>
      </c>
      <c r="G1218" s="2">
        <f t="shared" si="22"/>
        <v>638420.64599999995</v>
      </c>
      <c r="H1218" s="2">
        <f t="shared" si="23"/>
        <v>0.39999999990686774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-9335591.5299999993</v>
      </c>
      <c r="D1222" s="1">
        <f>BILANCA!E245</f>
        <v>-14476164.16</v>
      </c>
      <c r="E1222" s="1">
        <v>0</v>
      </c>
      <c r="F1222" s="1">
        <v>0</v>
      </c>
      <c r="G1222" s="2">
        <f t="shared" si="22"/>
        <v>-9150812.8441499993</v>
      </c>
      <c r="H1222" s="2">
        <f t="shared" si="23"/>
        <v>0.63000000081956387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69089.960000000006</v>
      </c>
      <c r="D1223" s="1">
        <f>BILANCA!E246</f>
        <v>69089.960000000006</v>
      </c>
      <c r="E1223" s="1">
        <v>0</v>
      </c>
      <c r="F1223" s="1">
        <v>0</v>
      </c>
      <c r="G1223" s="2">
        <f t="shared" si="22"/>
        <v>49744.771200000003</v>
      </c>
      <c r="H1223" s="2">
        <f t="shared" si="23"/>
        <v>7.9999999987194315E-2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69089.960000000006</v>
      </c>
      <c r="D1226" s="1">
        <f>BILANCA!E249</f>
        <v>69089.960000000006</v>
      </c>
      <c r="E1226" s="1">
        <v>0</v>
      </c>
      <c r="F1226" s="1">
        <v>0</v>
      </c>
      <c r="G1226" s="2">
        <f t="shared" si="22"/>
        <v>50366.580840000002</v>
      </c>
      <c r="H1226" s="2">
        <f t="shared" si="23"/>
        <v>7.9999999987194315E-2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9404681.4900000002</v>
      </c>
      <c r="D1227" s="1">
        <f>BILANCA!E250</f>
        <v>14545254.120000001</v>
      </c>
      <c r="E1227" s="1">
        <v>0</v>
      </c>
      <c r="F1227" s="1">
        <v>0</v>
      </c>
      <c r="G1227" s="2">
        <f t="shared" si="22"/>
        <v>9392826.2941200007</v>
      </c>
      <c r="H1227" s="2">
        <f t="shared" si="23"/>
        <v>0.6100000012665987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41322.660000000003</v>
      </c>
      <c r="D1228" s="1">
        <f>BILANCA!E251</f>
        <v>4190595.96</v>
      </c>
      <c r="E1228" s="1">
        <v>0</v>
      </c>
      <c r="F1228" s="1">
        <v>0</v>
      </c>
      <c r="G1228" s="2">
        <f t="shared" si="22"/>
        <v>2063516.0721</v>
      </c>
      <c r="H1228" s="2">
        <f t="shared" si="23"/>
        <v>0.38000000003376044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9363358.8300000001</v>
      </c>
      <c r="D1229" s="1">
        <f>BILANCA!E252</f>
        <v>10354658.16</v>
      </c>
      <c r="E1229" s="1">
        <v>0</v>
      </c>
      <c r="F1229" s="1">
        <v>0</v>
      </c>
      <c r="G1229" s="2">
        <f t="shared" si="22"/>
        <v>7397878.0868999995</v>
      </c>
      <c r="H1229" s="2">
        <f t="shared" si="23"/>
        <v>0.33000000007450581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279492.45</v>
      </c>
      <c r="D1232" s="1">
        <f>BILANCA!E255</f>
        <v>263345.90000000002</v>
      </c>
      <c r="E1232" s="1">
        <v>0</v>
      </c>
      <c r="F1232" s="1">
        <v>0</v>
      </c>
      <c r="G1232" s="2">
        <f t="shared" si="22"/>
        <v>200739.87825000001</v>
      </c>
      <c r="H1232" s="2">
        <f t="shared" si="23"/>
        <v>0.54999999998835847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749394.58</v>
      </c>
      <c r="D1236" s="1">
        <f>BILANCA!E259</f>
        <v>722592.33</v>
      </c>
      <c r="E1236" s="1">
        <v>0</v>
      </c>
      <c r="F1236" s="1">
        <v>0</v>
      </c>
      <c r="G1236" s="2">
        <f t="shared" si="22"/>
        <v>555228.54772000003</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749394.58</v>
      </c>
      <c r="D1237" s="1">
        <f>BILANCA!E260</f>
        <v>722592.33</v>
      </c>
      <c r="E1237" s="1">
        <v>0</v>
      </c>
      <c r="F1237" s="1">
        <v>0</v>
      </c>
      <c r="G1237" s="2">
        <f t="shared" si="22"/>
        <v>557423.12696000002</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158301.73000000001</v>
      </c>
      <c r="D1240" s="1">
        <f>BILANCA!E264</f>
        <v>189492.3</v>
      </c>
      <c r="E1240" s="1">
        <v>0</v>
      </c>
      <c r="F1240" s="1">
        <v>0</v>
      </c>
      <c r="G1240" s="2">
        <f t="shared" si="22"/>
        <v>138082.58681000001</v>
      </c>
      <c r="H1240" s="2">
        <f t="shared" si="23"/>
        <v>0.56999999997788109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183553.82</v>
      </c>
      <c r="D1241" s="1">
        <f>BILANCA!E265</f>
        <v>169410.41</v>
      </c>
      <c r="E1241" s="1">
        <v>0</v>
      </c>
      <c r="F1241" s="1">
        <v>0</v>
      </c>
      <c r="G1241" s="2">
        <f t="shared" si="22"/>
        <v>134772.65712000002</v>
      </c>
      <c r="H1241" s="2">
        <f t="shared" si="23"/>
        <v>0.58999999999650754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5891.52</v>
      </c>
      <c r="D1242" s="1">
        <f>BILANCA!E266</f>
        <v>5891.52</v>
      </c>
      <c r="E1242" s="1">
        <v>0</v>
      </c>
      <c r="F1242" s="1">
        <v>0</v>
      </c>
      <c r="G1242" s="2">
        <f t="shared" ref="G1242:G1479" si="24">B1242/1000*C1242+B1242/500*D1242</f>
        <v>4577.7110400000001</v>
      </c>
      <c r="H1242" s="2">
        <f t="shared" si="23"/>
        <v>0.95999999999912689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6378.44</v>
      </c>
      <c r="D1244" s="1">
        <f>BILANCA!E268</f>
        <v>1618.16</v>
      </c>
      <c r="E1244" s="1">
        <v>0</v>
      </c>
      <c r="F1244" s="1">
        <v>0</v>
      </c>
      <c r="G1244" s="2">
        <f t="shared" si="24"/>
        <v>2509.4523599999998</v>
      </c>
      <c r="H1244" s="2">
        <f t="shared" si="23"/>
        <v>0.59999999999968168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11122.58</v>
      </c>
      <c r="D1245" s="1">
        <f>BILANCA!E269</f>
        <v>8260.34</v>
      </c>
      <c r="E1245" s="1">
        <v>0</v>
      </c>
      <c r="F1245" s="1">
        <v>0</v>
      </c>
      <c r="G1245" s="2">
        <f t="shared" si="24"/>
        <v>7242.5341200000003</v>
      </c>
      <c r="H1245" s="2">
        <f t="shared" si="23"/>
        <v>0.76000000000021828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432274.07</v>
      </c>
      <c r="D1263" s="1">
        <f>BILANCA!E287</f>
        <v>907866.66</v>
      </c>
      <c r="E1263" s="1">
        <v>0</v>
      </c>
      <c r="F1263" s="1">
        <v>0</v>
      </c>
      <c r="G1263" s="2">
        <f t="shared" si="24"/>
        <v>629442.06920000003</v>
      </c>
      <c r="H1263" s="2">
        <f t="shared" si="23"/>
        <v>0.40999999997438863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10326705.66</v>
      </c>
      <c r="D1264" s="1">
        <f>BILANCA!E288</f>
        <v>14973250.609999999</v>
      </c>
      <c r="E1264" s="1">
        <v>0</v>
      </c>
      <c r="F1264" s="1">
        <v>0</v>
      </c>
      <c r="G1264" s="2">
        <f t="shared" si="24"/>
        <v>11316771.13328</v>
      </c>
      <c r="H1264" s="2">
        <f t="shared" si="23"/>
        <v>0.73000000044703484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193060.32</v>
      </c>
      <c r="E1265" s="1">
        <v>0</v>
      </c>
      <c r="F1265" s="1">
        <v>0</v>
      </c>
      <c r="G1265" s="2">
        <f t="shared" si="24"/>
        <v>108886.02047999999</v>
      </c>
      <c r="H1265" s="2">
        <f t="shared" si="23"/>
        <v>0.32000000000698492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33656.69</v>
      </c>
      <c r="D1266" s="1">
        <f>BILANCA!E290</f>
        <v>24641.81</v>
      </c>
      <c r="E1266" s="1">
        <v>0</v>
      </c>
      <c r="F1266" s="1">
        <v>0</v>
      </c>
      <c r="G1266" s="2">
        <f t="shared" si="24"/>
        <v>23472.10773</v>
      </c>
      <c r="H1266" s="2">
        <f t="shared" si="23"/>
        <v>0.49999999999636202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9112255.5199999996</v>
      </c>
      <c r="D1271" s="1">
        <f>BILANCA!E295</f>
        <v>13569749.02</v>
      </c>
      <c r="E1271" s="1">
        <v>0</v>
      </c>
      <c r="F1271" s="1">
        <v>0</v>
      </c>
      <c r="G1271" s="2">
        <f t="shared" si="24"/>
        <v>10440505.025279999</v>
      </c>
      <c r="H1271" s="2">
        <f t="shared" si="23"/>
        <v>0.5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27170.01</v>
      </c>
      <c r="D1273" s="1">
        <f>BILANCA!E297</f>
        <v>8904.2199999999993</v>
      </c>
      <c r="E1273" s="1">
        <v>0</v>
      </c>
      <c r="F1273" s="1">
        <v>0</v>
      </c>
      <c r="G1273" s="2">
        <f t="shared" si="24"/>
        <v>13043.750499999998</v>
      </c>
      <c r="H1273" s="2">
        <f t="shared" si="23"/>
        <v>0.22999999999774445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919.68</v>
      </c>
      <c r="D1274" s="1">
        <f>BILANCA!E298</f>
        <v>225.84</v>
      </c>
      <c r="E1274" s="1">
        <v>0</v>
      </c>
      <c r="F1274" s="1">
        <v>0</v>
      </c>
      <c r="G1274" s="2">
        <f t="shared" si="24"/>
        <v>399.06575999999995</v>
      </c>
      <c r="H1274" s="2">
        <f t="shared" si="23"/>
        <v>0.48000000000004661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12662369.33</v>
      </c>
      <c r="D1383" s="1">
        <f>'RAS-funkcijski'!E89</f>
        <v>16215194.15</v>
      </c>
      <c r="E1383" s="1">
        <v>0</v>
      </c>
      <c r="F1383" s="1">
        <v>0</v>
      </c>
      <c r="G1383" s="2">
        <f t="shared" si="24"/>
        <v>3832884.3985500005</v>
      </c>
      <c r="H1383" s="2">
        <f t="shared" si="27"/>
        <v>0.48000000044703484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12662369.33</v>
      </c>
      <c r="D1393" s="1">
        <f>'RAS-funkcijski'!E99</f>
        <v>16215194.15</v>
      </c>
      <c r="E1393" s="1">
        <v>0</v>
      </c>
      <c r="F1393" s="1">
        <v>0</v>
      </c>
      <c r="G1393" s="2">
        <f t="shared" si="24"/>
        <v>4283811.9748499999</v>
      </c>
      <c r="H1393" s="2">
        <f t="shared" si="27"/>
        <v>0.48000000044703484</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12662369.33</v>
      </c>
      <c r="D1394" s="1">
        <f>'RAS-funkcijski'!E100</f>
        <v>16215194.15</v>
      </c>
      <c r="E1394" s="1">
        <v>0</v>
      </c>
      <c r="F1394" s="1">
        <v>0</v>
      </c>
      <c r="G1394" s="2">
        <f t="shared" si="24"/>
        <v>4328904.7324800007</v>
      </c>
      <c r="H1394" s="2">
        <f t="shared" si="27"/>
        <v>0.48000000044703484</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12662369.33</v>
      </c>
      <c r="D1435" s="13">
        <f>'RAS-funkcijski'!E141</f>
        <v>16215194.15</v>
      </c>
      <c r="E1435" s="13">
        <v>0</v>
      </c>
      <c r="F1435" s="13">
        <v>0</v>
      </c>
      <c r="G1435" s="14">
        <f t="shared" si="24"/>
        <v>6177707.7953100009</v>
      </c>
      <c r="H1435" s="14">
        <f t="shared" si="27"/>
        <v>0.48000000044703484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749.68</v>
      </c>
      <c r="D1436" s="6">
        <f>'P-VRIO'!E5</f>
        <v>36993.94</v>
      </c>
      <c r="E1436" s="6">
        <v>0</v>
      </c>
      <c r="F1436" s="6">
        <v>0</v>
      </c>
      <c r="G1436" s="7">
        <f t="shared" si="24"/>
        <v>74.737560000000002</v>
      </c>
      <c r="H1436" s="7">
        <f t="shared" si="27"/>
        <v>0.37999999999772172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749.68</v>
      </c>
      <c r="D1437" s="1">
        <f>'P-VRIO'!E6</f>
        <v>4527.41</v>
      </c>
      <c r="E1437" s="1">
        <v>0</v>
      </c>
      <c r="F1437" s="1">
        <v>0</v>
      </c>
      <c r="G1437" s="2">
        <f t="shared" si="24"/>
        <v>19.608999999999998</v>
      </c>
      <c r="H1437" s="2">
        <f t="shared" si="27"/>
        <v>0.7299999999999045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749.68</v>
      </c>
      <c r="D1438" s="1">
        <f>'P-VRIO'!E7</f>
        <v>4527.41</v>
      </c>
      <c r="E1438" s="1">
        <v>0</v>
      </c>
      <c r="F1438" s="1">
        <v>0</v>
      </c>
      <c r="G1438" s="2">
        <f t="shared" si="24"/>
        <v>29.413499999999999</v>
      </c>
      <c r="H1438" s="2">
        <f t="shared" si="27"/>
        <v>0.7299999999999045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749.68</v>
      </c>
      <c r="D1440" s="1">
        <f>'P-VRIO'!E9</f>
        <v>4527.41</v>
      </c>
      <c r="E1440" s="1">
        <v>0</v>
      </c>
      <c r="F1440" s="1">
        <v>0</v>
      </c>
      <c r="G1440" s="2">
        <f t="shared" si="24"/>
        <v>49.022499999999994</v>
      </c>
      <c r="H1440" s="2">
        <f t="shared" si="27"/>
        <v>0.7299999999999045</v>
      </c>
      <c r="I1440" s="10">
        <f t="shared" si="28"/>
        <v>35.786424999995312</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32466.53</v>
      </c>
      <c r="E1453" s="1">
        <v>0</v>
      </c>
      <c r="F1453" s="1">
        <v>0</v>
      </c>
      <c r="G1453" s="2">
        <f t="shared" si="24"/>
        <v>1168.7950799999999</v>
      </c>
      <c r="H1453" s="2">
        <f t="shared" si="27"/>
        <v>0.47000000000116415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32466.53</v>
      </c>
      <c r="E1461" s="1">
        <v>0</v>
      </c>
      <c r="F1461" s="1">
        <v>0</v>
      </c>
      <c r="G1461" s="2">
        <f t="shared" si="24"/>
        <v>1688.25956</v>
      </c>
      <c r="H1461" s="2">
        <f t="shared" si="27"/>
        <v>0.47000000000116415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32466.53</v>
      </c>
      <c r="E1467" s="1">
        <v>0</v>
      </c>
      <c r="F1467" s="1">
        <v>0</v>
      </c>
      <c r="G1467" s="2">
        <f t="shared" si="24"/>
        <v>2077.8579199999999</v>
      </c>
      <c r="H1467" s="2">
        <f t="shared" si="27"/>
        <v>0.47000000000116415</v>
      </c>
      <c r="I1467" s="10">
        <f t="shared" si="31"/>
        <v>976.59322240241886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10792636.42</v>
      </c>
      <c r="D1480" s="6"/>
      <c r="E1480" s="6">
        <v>0</v>
      </c>
      <c r="F1480" s="6">
        <v>0</v>
      </c>
      <c r="G1480" s="7">
        <f t="shared" ref="G1480:G1580" si="34">B1480/1000*C1480</f>
        <v>10792.636420000001</v>
      </c>
      <c r="H1480" s="7">
        <f t="shared" ref="H1480:H1580" si="35">ABS(C1480-ROUND(C1480,0))</f>
        <v>0.41999999992549419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27076269.530000001</v>
      </c>
      <c r="D1481" s="1">
        <v>0</v>
      </c>
      <c r="E1481" s="1">
        <v>0</v>
      </c>
      <c r="F1481" s="1">
        <v>0</v>
      </c>
      <c r="G1481" s="2">
        <f t="shared" si="34"/>
        <v>54152.539060000003</v>
      </c>
      <c r="H1481" s="2">
        <f t="shared" si="35"/>
        <v>0.4699999988079071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26085740.200000003</v>
      </c>
      <c r="D1483" s="1">
        <v>0</v>
      </c>
      <c r="E1483" s="1">
        <v>0</v>
      </c>
      <c r="F1483" s="1">
        <v>0</v>
      </c>
      <c r="G1483" s="2">
        <f t="shared" si="34"/>
        <v>104342.96080000002</v>
      </c>
      <c r="H1483" s="2">
        <f t="shared" si="35"/>
        <v>0.20000000298023224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9891508.6300000008</v>
      </c>
      <c r="D1484" s="1">
        <v>0</v>
      </c>
      <c r="E1484" s="1">
        <v>0</v>
      </c>
      <c r="F1484" s="1">
        <v>0</v>
      </c>
      <c r="G1484" s="2">
        <f t="shared" si="34"/>
        <v>49457.543150000005</v>
      </c>
      <c r="H1484" s="2">
        <f t="shared" si="35"/>
        <v>0.36999999918043613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4936572.5199999996</v>
      </c>
      <c r="D1485" s="1">
        <v>0</v>
      </c>
      <c r="E1485" s="1">
        <v>0</v>
      </c>
      <c r="F1485" s="1">
        <v>0</v>
      </c>
      <c r="G1485" s="2">
        <f t="shared" si="34"/>
        <v>29619.435119999998</v>
      </c>
      <c r="H1485" s="2">
        <f t="shared" si="35"/>
        <v>0.48000000044703484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70273.320000000007</v>
      </c>
      <c r="D1486" s="1">
        <v>0</v>
      </c>
      <c r="E1486" s="1">
        <v>0</v>
      </c>
      <c r="F1486" s="1">
        <v>0</v>
      </c>
      <c r="G1486" s="2">
        <f t="shared" si="34"/>
        <v>491.91324000000009</v>
      </c>
      <c r="H1486" s="2">
        <f t="shared" si="35"/>
        <v>0.32000000000698492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112892.41</v>
      </c>
      <c r="D1490" s="1">
        <v>0</v>
      </c>
      <c r="E1490" s="1">
        <v>0</v>
      </c>
      <c r="F1490" s="1">
        <v>0</v>
      </c>
      <c r="G1490" s="2">
        <f t="shared" si="34"/>
        <v>1241.8165099999999</v>
      </c>
      <c r="H1490" s="2">
        <f t="shared" si="35"/>
        <v>0.41000000000349246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11074493.32</v>
      </c>
      <c r="D1491" s="1">
        <v>0</v>
      </c>
      <c r="E1491" s="1">
        <v>0</v>
      </c>
      <c r="F1491" s="1">
        <v>0</v>
      </c>
      <c r="G1491" s="2">
        <f t="shared" si="34"/>
        <v>132893.91984000002</v>
      </c>
      <c r="H1491" s="2">
        <f t="shared" si="35"/>
        <v>0.32000000029802322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990529.33</v>
      </c>
      <c r="D1492" s="1">
        <v>0</v>
      </c>
      <c r="E1492" s="1">
        <v>0</v>
      </c>
      <c r="F1492" s="1">
        <v>0</v>
      </c>
      <c r="G1492" s="2">
        <f t="shared" si="34"/>
        <v>12876.881289999999</v>
      </c>
      <c r="H1492" s="2">
        <f t="shared" si="35"/>
        <v>0.32999999995809048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21770086.550000001</v>
      </c>
      <c r="D1499" s="1">
        <v>0</v>
      </c>
      <c r="E1499" s="1">
        <v>0</v>
      </c>
      <c r="F1499" s="1">
        <v>0</v>
      </c>
      <c r="G1499" s="2">
        <f t="shared" si="34"/>
        <v>435401.73100000003</v>
      </c>
      <c r="H1499" s="2">
        <f t="shared" si="35"/>
        <v>0.44999999925494194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20963602.66</v>
      </c>
      <c r="D1501" s="1">
        <v>0</v>
      </c>
      <c r="E1501" s="1">
        <v>0</v>
      </c>
      <c r="F1501" s="1">
        <v>0</v>
      </c>
      <c r="G1501" s="2">
        <f t="shared" si="34"/>
        <v>461199.25851999997</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9763827.9499999993</v>
      </c>
      <c r="D1502" s="1">
        <v>0</v>
      </c>
      <c r="E1502" s="1">
        <v>0</v>
      </c>
      <c r="F1502" s="1">
        <v>0</v>
      </c>
      <c r="G1502" s="2">
        <f t="shared" si="34"/>
        <v>224568.04284999997</v>
      </c>
      <c r="H1502" s="2">
        <f t="shared" si="35"/>
        <v>5.000000074505806E-2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4404388.1100000003</v>
      </c>
      <c r="D1503" s="1">
        <v>0</v>
      </c>
      <c r="E1503" s="1">
        <v>0</v>
      </c>
      <c r="F1503" s="1">
        <v>0</v>
      </c>
      <c r="G1503" s="2">
        <f t="shared" si="34"/>
        <v>105705.31464000001</v>
      </c>
      <c r="H1503" s="2">
        <f t="shared" si="35"/>
        <v>0.11000000033527613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46534.74</v>
      </c>
      <c r="D1504" s="1">
        <v>0</v>
      </c>
      <c r="E1504" s="1">
        <v>0</v>
      </c>
      <c r="F1504" s="1">
        <v>0</v>
      </c>
      <c r="G1504" s="2">
        <f t="shared" si="34"/>
        <v>1163.3685</v>
      </c>
      <c r="H1504" s="2">
        <f t="shared" si="35"/>
        <v>0.26000000000203727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112892.41</v>
      </c>
      <c r="D1508" s="1">
        <v>0</v>
      </c>
      <c r="E1508" s="1">
        <v>0</v>
      </c>
      <c r="F1508" s="1">
        <v>0</v>
      </c>
      <c r="G1508" s="2">
        <f t="shared" si="34"/>
        <v>3273.8798900000002</v>
      </c>
      <c r="H1508" s="2">
        <f t="shared" si="35"/>
        <v>0.41000000000349246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6635959.4500000002</v>
      </c>
      <c r="D1509" s="1">
        <v>0</v>
      </c>
      <c r="E1509" s="1">
        <v>0</v>
      </c>
      <c r="F1509" s="1">
        <v>0</v>
      </c>
      <c r="G1509" s="2">
        <f t="shared" si="34"/>
        <v>199078.78349999999</v>
      </c>
      <c r="H1509" s="2">
        <f t="shared" si="35"/>
        <v>0.45000000018626451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806483.89</v>
      </c>
      <c r="D1510" s="1">
        <v>0</v>
      </c>
      <c r="E1510" s="1">
        <v>0</v>
      </c>
      <c r="F1510" s="1">
        <v>0</v>
      </c>
      <c r="G1510" s="2">
        <f t="shared" si="34"/>
        <v>25001.00059</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16098819.400000002</v>
      </c>
      <c r="D1517" s="1">
        <v>0</v>
      </c>
      <c r="E1517" s="1">
        <v>0</v>
      </c>
      <c r="F1517" s="1">
        <v>0</v>
      </c>
      <c r="G1517" s="2">
        <f t="shared" si="34"/>
        <v>611755.13720000011</v>
      </c>
      <c r="H1517" s="2">
        <f t="shared" si="35"/>
        <v>0.40000000223517418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1100926.98</v>
      </c>
      <c r="D1518" s="1">
        <v>0</v>
      </c>
      <c r="E1518" s="1">
        <v>0</v>
      </c>
      <c r="F1518" s="1">
        <v>0</v>
      </c>
      <c r="G1518" s="2">
        <f t="shared" si="34"/>
        <v>42936.152219999996</v>
      </c>
      <c r="H1518" s="2">
        <f t="shared" si="35"/>
        <v>2.0000000018626451E-2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907866.65999999992</v>
      </c>
      <c r="D1524" s="1">
        <v>0</v>
      </c>
      <c r="E1524" s="1">
        <v>0</v>
      </c>
      <c r="F1524" s="1">
        <v>0</v>
      </c>
      <c r="G1524" s="2">
        <f t="shared" si="34"/>
        <v>40853.999699999993</v>
      </c>
      <c r="H1524" s="2">
        <f t="shared" si="35"/>
        <v>0.34000000008381903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898201.61999999988</v>
      </c>
      <c r="D1530" s="1">
        <v>0</v>
      </c>
      <c r="E1530" s="1">
        <v>0</v>
      </c>
      <c r="F1530" s="1">
        <v>0</v>
      </c>
      <c r="G1530" s="2">
        <f t="shared" si="34"/>
        <v>45808.282619999991</v>
      </c>
      <c r="H1530" s="2">
        <f t="shared" si="35"/>
        <v>0.38000000012107193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339486.94</v>
      </c>
      <c r="D1531" s="1">
        <v>0</v>
      </c>
      <c r="E1531" s="1">
        <v>0</v>
      </c>
      <c r="F1531" s="1">
        <v>0</v>
      </c>
      <c r="G1531" s="2">
        <f t="shared" si="34"/>
        <v>17653.320879999999</v>
      </c>
      <c r="H1531" s="2">
        <f t="shared" si="35"/>
        <v>5.9999999997671694E-2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474089.98</v>
      </c>
      <c r="D1532" s="1">
        <v>0</v>
      </c>
      <c r="E1532" s="1">
        <v>0</v>
      </c>
      <c r="F1532" s="1">
        <v>0</v>
      </c>
      <c r="G1532" s="2">
        <f t="shared" si="34"/>
        <v>25126.768939999998</v>
      </c>
      <c r="H1532" s="2">
        <f t="shared" si="35"/>
        <v>2.0000000018626451E-2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84624.7</v>
      </c>
      <c r="D1533" s="1">
        <v>0</v>
      </c>
      <c r="E1533" s="1">
        <v>0</v>
      </c>
      <c r="F1533" s="1">
        <v>0</v>
      </c>
      <c r="G1533" s="2">
        <f t="shared" si="34"/>
        <v>4569.7338</v>
      </c>
      <c r="H1533" s="2">
        <f t="shared" si="35"/>
        <v>0.30000000000291038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9665.0399999999991</v>
      </c>
      <c r="D1535" s="1">
        <v>0</v>
      </c>
      <c r="E1535" s="1">
        <v>0</v>
      </c>
      <c r="F1535" s="1">
        <v>0</v>
      </c>
      <c r="G1535" s="2">
        <f t="shared" si="34"/>
        <v>541.24223999999992</v>
      </c>
      <c r="H1535" s="2">
        <f t="shared" si="35"/>
        <v>3.9999999999054126E-2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1150.6400000000001</v>
      </c>
      <c r="D1536" s="1">
        <v>0</v>
      </c>
      <c r="E1536" s="1">
        <v>0</v>
      </c>
      <c r="F1536" s="1">
        <v>0</v>
      </c>
      <c r="G1536" s="2">
        <f t="shared" si="34"/>
        <v>65.586480000000009</v>
      </c>
      <c r="H1536" s="2">
        <f t="shared" si="35"/>
        <v>0.35999999999989996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8514.4</v>
      </c>
      <c r="D1537" s="1">
        <v>0</v>
      </c>
      <c r="E1537" s="1">
        <v>0</v>
      </c>
      <c r="F1537" s="1">
        <v>0</v>
      </c>
      <c r="G1537" s="2">
        <f t="shared" si="34"/>
        <v>493.83519999999999</v>
      </c>
      <c r="H1537" s="2">
        <f t="shared" si="35"/>
        <v>0.3999999999996362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193060.32</v>
      </c>
      <c r="D1565" s="1">
        <v>0</v>
      </c>
      <c r="E1565" s="1">
        <v>0</v>
      </c>
      <c r="F1565" s="1">
        <v>0</v>
      </c>
      <c r="G1565" s="2">
        <f t="shared" si="34"/>
        <v>16603.187519999999</v>
      </c>
      <c r="H1565" s="2">
        <f t="shared" si="35"/>
        <v>0.32000000000698492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38119.980000000003</v>
      </c>
      <c r="D1566" s="1">
        <v>0</v>
      </c>
      <c r="E1566" s="1">
        <v>0</v>
      </c>
      <c r="F1566" s="1">
        <v>0</v>
      </c>
      <c r="G1566" s="2">
        <f t="shared" si="34"/>
        <v>3316.4382599999999</v>
      </c>
      <c r="H1566" s="2">
        <f t="shared" si="35"/>
        <v>1.9999999996798579E-2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154940.34</v>
      </c>
      <c r="D1567" s="1">
        <v>0</v>
      </c>
      <c r="E1567" s="1">
        <v>0</v>
      </c>
      <c r="F1567" s="1">
        <v>0</v>
      </c>
      <c r="G1567" s="2">
        <f t="shared" si="34"/>
        <v>13634.749919999998</v>
      </c>
      <c r="H1567" s="2">
        <f t="shared" si="35"/>
        <v>0.33999999999650754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14997892.42</v>
      </c>
      <c r="D1576" s="1">
        <v>0</v>
      </c>
      <c r="E1576" s="1">
        <v>0</v>
      </c>
      <c r="F1576" s="1">
        <v>0</v>
      </c>
      <c r="G1576" s="2">
        <f t="shared" si="34"/>
        <v>1454795.5647400001</v>
      </c>
      <c r="H1576" s="2">
        <f t="shared" si="35"/>
        <v>0.41999999992549419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14973250.609999999</v>
      </c>
      <c r="D1578" s="1">
        <v>0</v>
      </c>
      <c r="E1578" s="1">
        <v>0</v>
      </c>
      <c r="F1578" s="1">
        <v>0</v>
      </c>
      <c r="G1578" s="2">
        <f t="shared" si="34"/>
        <v>1482351.81039</v>
      </c>
      <c r="H1578" s="2">
        <f t="shared" si="35"/>
        <v>0.39000000059604645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24641.81</v>
      </c>
      <c r="D1579" s="1">
        <v>0</v>
      </c>
      <c r="E1579" s="1">
        <v>0</v>
      </c>
      <c r="F1579" s="1">
        <v>0</v>
      </c>
      <c r="G1579" s="2">
        <f t="shared" si="34"/>
        <v>2464.1810000000005</v>
      </c>
      <c r="H1579" s="2">
        <f t="shared" si="35"/>
        <v>0.18999999999869033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26635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10717368.809999999</v>
      </c>
      <c r="I16" s="170">
        <f>'PR-RAS'!E6</f>
        <v>11059146.6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11999363.819999998</v>
      </c>
      <c r="I17" s="170">
        <f>'PR-RAS'!E151</f>
        <v>15223894.82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9335591.5299999993</v>
      </c>
      <c r="I19" s="171">
        <f>'PR-RAS'!E646</f>
        <v>14476164.16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9604900.8199999966</v>
      </c>
      <c r="I20" s="173">
        <f>BILANCA!E7</f>
        <v>9854761.5900000017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988052.77</v>
      </c>
      <c r="I21" s="175">
        <f>BILANCA!E68</f>
        <v>1119633.06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10804260.58</v>
      </c>
      <c r="I22" s="175">
        <f>BILANCA!E176</f>
        <v>16110550.200000001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-211306.98999999947</v>
      </c>
      <c r="I23" s="177">
        <f>BILANCA!E237</f>
        <v>-5136155.5500000007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12662369.33</v>
      </c>
      <c r="I28" s="179">
        <f>'RAS-funkcijski'!E141</f>
        <v>16215194.15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749.68</v>
      </c>
      <c r="I29" s="173">
        <f>'P-VRIO'!E5</f>
        <v>36993.94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32466.53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10792636.42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16098819.400000002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1100926.98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14997892.42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88" zoomScaleNormal="100" workbookViewId="0">
      <selection activeCell="E415" sqref="E41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10717368.809999999</v>
      </c>
      <c r="E6" s="51">
        <f>E7+E44+E50+E82+E106+E124+E133+E139</f>
        <v>11059146.6</v>
      </c>
      <c r="F6" s="52">
        <f t="shared" ref="F6:F131" si="0">IF(D6&lt;&gt;0,IF(E6/D6&gt;=100,"&gt;&gt;100",E6/D6*100),"-")</f>
        <v>103.18900838497878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1422090.77</v>
      </c>
      <c r="E50" s="51">
        <f>E51+E54+E59+E62+E65+E68+E71+E74+E77</f>
        <v>1191920.5799999998</v>
      </c>
      <c r="F50" s="52">
        <f t="shared" si="0"/>
        <v>83.814662547876594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912092.13</v>
      </c>
      <c r="E62" s="51">
        <f t="shared" si="13"/>
        <v>1092628.92</v>
      </c>
      <c r="F62" s="52">
        <f t="shared" si="0"/>
        <v>119.79370110341814</v>
      </c>
    </row>
    <row r="63" spans="1:6" ht="12.75" customHeight="1" x14ac:dyDescent="0.2">
      <c r="A63" s="53">
        <v>6341</v>
      </c>
      <c r="B63" s="85" t="s">
        <v>172</v>
      </c>
      <c r="C63" s="50" t="s">
        <v>173</v>
      </c>
      <c r="D63" s="242">
        <v>912092.13</v>
      </c>
      <c r="E63" s="242">
        <v>1072628.92</v>
      </c>
      <c r="F63" s="52">
        <f t="shared" si="0"/>
        <v>117.60094015941129</v>
      </c>
    </row>
    <row r="64" spans="1:6" ht="12.75" customHeight="1" x14ac:dyDescent="0.2">
      <c r="A64" s="53">
        <v>6342</v>
      </c>
      <c r="B64" s="85" t="s">
        <v>174</v>
      </c>
      <c r="C64" s="50" t="s">
        <v>175</v>
      </c>
      <c r="D64" s="242">
        <v>0</v>
      </c>
      <c r="E64" s="242">
        <v>20000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509998.64</v>
      </c>
      <c r="E68" s="51">
        <f t="shared" si="15"/>
        <v>62358.16</v>
      </c>
      <c r="F68" s="52">
        <f t="shared" si="0"/>
        <v>12.227122801739236</v>
      </c>
    </row>
    <row r="69" spans="1:6" ht="12.75" customHeight="1" x14ac:dyDescent="0.2">
      <c r="A69" s="53" t="s">
        <v>184</v>
      </c>
      <c r="B69" s="85" t="s">
        <v>185</v>
      </c>
      <c r="C69" s="50" t="s">
        <v>184</v>
      </c>
      <c r="D69" s="242">
        <v>411248.64000000001</v>
      </c>
      <c r="E69" s="242">
        <v>27358.16</v>
      </c>
      <c r="F69" s="52">
        <f t="shared" si="0"/>
        <v>6.6524621212121211</v>
      </c>
    </row>
    <row r="70" spans="1:6" ht="24" x14ac:dyDescent="0.2">
      <c r="A70" s="53" t="s">
        <v>186</v>
      </c>
      <c r="B70" s="85" t="s">
        <v>187</v>
      </c>
      <c r="C70" s="50" t="s">
        <v>186</v>
      </c>
      <c r="D70" s="242">
        <v>98750</v>
      </c>
      <c r="E70" s="242">
        <v>35000</v>
      </c>
      <c r="F70" s="52">
        <f t="shared" si="0"/>
        <v>35.443037974683541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36933.5</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36933.5</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3513.64</v>
      </c>
      <c r="E82" s="51">
        <f t="shared" si="19"/>
        <v>5464.44</v>
      </c>
      <c r="F82" s="52">
        <f t="shared" si="0"/>
        <v>155.52077048303184</v>
      </c>
    </row>
    <row r="83" spans="1:6" ht="12.75" customHeight="1" x14ac:dyDescent="0.2">
      <c r="A83" s="53">
        <v>641</v>
      </c>
      <c r="B83" s="85" t="s">
        <v>212</v>
      </c>
      <c r="C83" s="50" t="s">
        <v>213</v>
      </c>
      <c r="D83" s="51">
        <f t="shared" ref="D83:E83" si="20">SUM(D84:D90)</f>
        <v>18.96</v>
      </c>
      <c r="E83" s="51">
        <f t="shared" si="20"/>
        <v>35.119999999999997</v>
      </c>
      <c r="F83" s="52">
        <f t="shared" si="0"/>
        <v>185.23206751054852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18.96</v>
      </c>
      <c r="E85" s="242">
        <v>35.119999999999997</v>
      </c>
      <c r="F85" s="52">
        <f t="shared" si="0"/>
        <v>185.23206751054852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3494.68</v>
      </c>
      <c r="E91" s="51">
        <f t="shared" si="21"/>
        <v>5429.32</v>
      </c>
      <c r="F91" s="52">
        <f t="shared" si="0"/>
        <v>155.3595751256195</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3494.68</v>
      </c>
      <c r="E93" s="242">
        <v>5429.32</v>
      </c>
      <c r="F93" s="52">
        <f t="shared" si="0"/>
        <v>155.3595751256195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900910.69</v>
      </c>
      <c r="E106" s="51">
        <f t="shared" si="23"/>
        <v>1043015.26</v>
      </c>
      <c r="F106" s="52">
        <f t="shared" si="0"/>
        <v>115.7734358774231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900910.69</v>
      </c>
      <c r="E112" s="51">
        <f t="shared" si="25"/>
        <v>1043015.26</v>
      </c>
      <c r="F112" s="52">
        <f t="shared" si="0"/>
        <v>115.7734358774231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900910.69</v>
      </c>
      <c r="E117" s="242">
        <v>1043015.26</v>
      </c>
      <c r="F117" s="52">
        <f t="shared" si="0"/>
        <v>115.7734358774231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221753.83</v>
      </c>
      <c r="E124" s="51">
        <f t="shared" si="27"/>
        <v>227824.31</v>
      </c>
      <c r="F124" s="52">
        <f t="shared" si="0"/>
        <v>102.73748597713059</v>
      </c>
    </row>
    <row r="125" spans="1:6" ht="12.75" customHeight="1" x14ac:dyDescent="0.2">
      <c r="A125" s="53">
        <v>661</v>
      </c>
      <c r="B125" s="86" t="s">
        <v>296</v>
      </c>
      <c r="C125" s="50" t="s">
        <v>297</v>
      </c>
      <c r="D125" s="51">
        <f t="shared" ref="D125:E125" si="28">SUM(D126:D127)</f>
        <v>186952.8</v>
      </c>
      <c r="E125" s="51">
        <f t="shared" si="28"/>
        <v>217096.15</v>
      </c>
      <c r="F125" s="52">
        <f t="shared" si="0"/>
        <v>116.12350817960471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186952.8</v>
      </c>
      <c r="E127" s="242">
        <v>217096.15</v>
      </c>
      <c r="F127" s="52">
        <f t="shared" si="0"/>
        <v>116.12350817960471</v>
      </c>
    </row>
    <row r="128" spans="1:6" ht="24" x14ac:dyDescent="0.2">
      <c r="A128" s="53">
        <v>663</v>
      </c>
      <c r="B128" s="231" t="s">
        <v>302</v>
      </c>
      <c r="C128" s="50" t="s">
        <v>303</v>
      </c>
      <c r="D128" s="51">
        <f t="shared" ref="D128:E128" si="29">SUM(D129:D132)</f>
        <v>34801.03</v>
      </c>
      <c r="E128" s="51">
        <f t="shared" si="29"/>
        <v>10728.16</v>
      </c>
      <c r="F128" s="52">
        <f t="shared" si="0"/>
        <v>30.827133564724953</v>
      </c>
    </row>
    <row r="129" spans="1:6" ht="12.75" customHeight="1" x14ac:dyDescent="0.2">
      <c r="A129" s="53">
        <v>6631</v>
      </c>
      <c r="B129" s="86" t="s">
        <v>304</v>
      </c>
      <c r="C129" s="50" t="s">
        <v>305</v>
      </c>
      <c r="D129" s="242">
        <v>3486</v>
      </c>
      <c r="E129" s="242">
        <v>9958.16</v>
      </c>
      <c r="F129" s="52">
        <f t="shared" si="0"/>
        <v>285.66150315547907</v>
      </c>
    </row>
    <row r="130" spans="1:6" ht="12.75" customHeight="1" x14ac:dyDescent="0.2">
      <c r="A130" s="53">
        <v>6632</v>
      </c>
      <c r="B130" s="232" t="s">
        <v>306</v>
      </c>
      <c r="C130" s="50" t="s">
        <v>307</v>
      </c>
      <c r="D130" s="242">
        <v>31315.03</v>
      </c>
      <c r="E130" s="242">
        <v>770</v>
      </c>
      <c r="F130" s="52">
        <f t="shared" si="0"/>
        <v>2.4588831624941765</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8151920.04</v>
      </c>
      <c r="E133" s="51">
        <f t="shared" si="30"/>
        <v>8587119.1400000006</v>
      </c>
      <c r="F133" s="52">
        <f t="shared" ref="F133:F223" si="31">IF(D133&lt;&gt;0,IF(E133/D133&gt;=100,"&gt;&gt;100",E133/D133*100),"-")</f>
        <v>105.33860854699944</v>
      </c>
    </row>
    <row r="134" spans="1:6" ht="24" x14ac:dyDescent="0.2">
      <c r="A134" s="53">
        <v>671</v>
      </c>
      <c r="B134" s="232" t="s">
        <v>314</v>
      </c>
      <c r="C134" s="50" t="s">
        <v>315</v>
      </c>
      <c r="D134" s="51">
        <f t="shared" ref="D134:E134" si="32">SUM(D135:D137)</f>
        <v>589660.62</v>
      </c>
      <c r="E134" s="51">
        <f t="shared" si="32"/>
        <v>616029.81000000006</v>
      </c>
      <c r="F134" s="52">
        <f t="shared" si="31"/>
        <v>104.47192658041165</v>
      </c>
    </row>
    <row r="135" spans="1:6" ht="12.75" customHeight="1" x14ac:dyDescent="0.2">
      <c r="A135" s="53">
        <v>6711</v>
      </c>
      <c r="B135" s="85" t="s">
        <v>316</v>
      </c>
      <c r="C135" s="50" t="s">
        <v>317</v>
      </c>
      <c r="D135" s="242">
        <v>168103.51</v>
      </c>
      <c r="E135" s="242">
        <v>16029.81</v>
      </c>
      <c r="F135" s="52">
        <f t="shared" si="31"/>
        <v>9.5356783448483604</v>
      </c>
    </row>
    <row r="136" spans="1:6" ht="24" x14ac:dyDescent="0.2">
      <c r="A136" s="53">
        <v>6712</v>
      </c>
      <c r="B136" s="232" t="s">
        <v>318</v>
      </c>
      <c r="C136" s="50" t="s">
        <v>319</v>
      </c>
      <c r="D136" s="242">
        <v>421557.11</v>
      </c>
      <c r="E136" s="242">
        <v>600000</v>
      </c>
      <c r="F136" s="52">
        <f t="shared" si="31"/>
        <v>142.32946990266632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7562259.4199999999</v>
      </c>
      <c r="E138" s="242">
        <v>7971089.3300000001</v>
      </c>
      <c r="F138" s="52">
        <f t="shared" si="31"/>
        <v>105.40618732172507</v>
      </c>
    </row>
    <row r="139" spans="1:6" ht="12.75" customHeight="1" x14ac:dyDescent="0.2">
      <c r="A139" s="53">
        <v>68</v>
      </c>
      <c r="B139" s="85" t="s">
        <v>324</v>
      </c>
      <c r="C139" s="50" t="s">
        <v>325</v>
      </c>
      <c r="D139" s="51">
        <f t="shared" ref="D139:E139" si="33">D140+D150</f>
        <v>17179.84</v>
      </c>
      <c r="E139" s="51">
        <f t="shared" si="33"/>
        <v>3802.87</v>
      </c>
      <c r="F139" s="52">
        <f t="shared" si="31"/>
        <v>22.135654348352489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17179.84</v>
      </c>
      <c r="E150" s="242">
        <v>3802.87</v>
      </c>
      <c r="F150" s="52">
        <f t="shared" si="31"/>
        <v>22.135654348352489</v>
      </c>
    </row>
    <row r="151" spans="1:6" ht="12.75" customHeight="1" x14ac:dyDescent="0.2">
      <c r="A151" s="53">
        <v>3</v>
      </c>
      <c r="B151" s="85" t="s">
        <v>348</v>
      </c>
      <c r="C151" s="50" t="s">
        <v>56</v>
      </c>
      <c r="D151" s="51">
        <f t="shared" ref="D151:E151" si="35">D152+D163+D196+D215+D224+D252+D263</f>
        <v>11999363.819999998</v>
      </c>
      <c r="E151" s="51">
        <f t="shared" si="35"/>
        <v>15223894.82</v>
      </c>
      <c r="F151" s="52">
        <f t="shared" si="31"/>
        <v>126.87251631311902</v>
      </c>
    </row>
    <row r="152" spans="1:6" ht="12.75" customHeight="1" x14ac:dyDescent="0.2">
      <c r="A152" s="53">
        <v>31</v>
      </c>
      <c r="B152" s="85" t="s">
        <v>349</v>
      </c>
      <c r="C152" s="50" t="s">
        <v>350</v>
      </c>
      <c r="D152" s="51">
        <f t="shared" ref="D152:E152" si="36">D153+D158+D159</f>
        <v>7090516.0999999996</v>
      </c>
      <c r="E152" s="51">
        <f t="shared" si="36"/>
        <v>9531575.1500000004</v>
      </c>
      <c r="F152" s="52">
        <f t="shared" si="31"/>
        <v>134.42709974242919</v>
      </c>
    </row>
    <row r="153" spans="1:6" ht="12.75" customHeight="1" x14ac:dyDescent="0.2">
      <c r="A153" s="53">
        <v>311</v>
      </c>
      <c r="B153" s="85" t="s">
        <v>351</v>
      </c>
      <c r="C153" s="50" t="s">
        <v>352</v>
      </c>
      <c r="D153" s="51">
        <f t="shared" ref="D153:E153" si="37">SUM(D154:D157)</f>
        <v>5908998.3999999994</v>
      </c>
      <c r="E153" s="51">
        <f t="shared" si="37"/>
        <v>8013813.790000001</v>
      </c>
      <c r="F153" s="52">
        <f t="shared" si="31"/>
        <v>135.62051040663678</v>
      </c>
    </row>
    <row r="154" spans="1:6" ht="12.75" customHeight="1" x14ac:dyDescent="0.2">
      <c r="A154" s="53">
        <v>3111</v>
      </c>
      <c r="B154" s="85" t="s">
        <v>353</v>
      </c>
      <c r="C154" s="50" t="s">
        <v>354</v>
      </c>
      <c r="D154" s="242">
        <v>4828512.43</v>
      </c>
      <c r="E154" s="242">
        <v>7325718.6100000003</v>
      </c>
      <c r="F154" s="52">
        <f t="shared" si="31"/>
        <v>151.71791967407239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381348.58</v>
      </c>
      <c r="E156" s="242">
        <v>556135.02</v>
      </c>
      <c r="F156" s="52">
        <f t="shared" si="31"/>
        <v>145.83377234550079</v>
      </c>
    </row>
    <row r="157" spans="1:6" ht="12.75" customHeight="1" x14ac:dyDescent="0.2">
      <c r="A157" s="53">
        <v>3114</v>
      </c>
      <c r="B157" s="85" t="s">
        <v>359</v>
      </c>
      <c r="C157" s="50" t="s">
        <v>360</v>
      </c>
      <c r="D157" s="242">
        <v>699137.39</v>
      </c>
      <c r="E157" s="242">
        <v>131960.16</v>
      </c>
      <c r="F157" s="52">
        <f t="shared" si="31"/>
        <v>18.874710734609685</v>
      </c>
    </row>
    <row r="158" spans="1:6" ht="12.75" customHeight="1" x14ac:dyDescent="0.2">
      <c r="A158" s="53">
        <v>312</v>
      </c>
      <c r="B158" s="85" t="s">
        <v>361</v>
      </c>
      <c r="C158" s="50" t="s">
        <v>362</v>
      </c>
      <c r="D158" s="242">
        <v>258367.03</v>
      </c>
      <c r="E158" s="242">
        <v>312895.84999999998</v>
      </c>
      <c r="F158" s="52">
        <f t="shared" si="31"/>
        <v>121.10517739047431</v>
      </c>
    </row>
    <row r="159" spans="1:6" ht="12.75" customHeight="1" x14ac:dyDescent="0.2">
      <c r="A159" s="53">
        <v>313</v>
      </c>
      <c r="B159" s="85" t="s">
        <v>363</v>
      </c>
      <c r="C159" s="50" t="s">
        <v>364</v>
      </c>
      <c r="D159" s="51">
        <f t="shared" ref="D159:E159" si="38">SUM(D160:D162)</f>
        <v>923150.67</v>
      </c>
      <c r="E159" s="51">
        <f t="shared" si="38"/>
        <v>1204865.51</v>
      </c>
      <c r="F159" s="52">
        <f t="shared" si="31"/>
        <v>130.51666961363955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922073.25</v>
      </c>
      <c r="E161" s="242">
        <v>1204314.75</v>
      </c>
      <c r="F161" s="52">
        <f t="shared" si="31"/>
        <v>130.60944453165732</v>
      </c>
    </row>
    <row r="162" spans="1:6" ht="12.75" customHeight="1" x14ac:dyDescent="0.2">
      <c r="A162" s="53">
        <v>3133</v>
      </c>
      <c r="B162" s="85" t="s">
        <v>368</v>
      </c>
      <c r="C162" s="50" t="s">
        <v>369</v>
      </c>
      <c r="D162" s="242">
        <v>1077.42</v>
      </c>
      <c r="E162" s="242">
        <v>550.76</v>
      </c>
      <c r="F162" s="52">
        <f t="shared" si="31"/>
        <v>51.118412503944597</v>
      </c>
    </row>
    <row r="163" spans="1:6" ht="12.75" customHeight="1" x14ac:dyDescent="0.2">
      <c r="A163" s="53">
        <v>32</v>
      </c>
      <c r="B163" s="85" t="s">
        <v>370</v>
      </c>
      <c r="C163" s="50" t="s">
        <v>371</v>
      </c>
      <c r="D163" s="51">
        <f t="shared" ref="D163:E163" si="39">D164+D169+D177+D187+D188</f>
        <v>4786494.4499999993</v>
      </c>
      <c r="E163" s="51">
        <f t="shared" si="39"/>
        <v>5508287.3499999987</v>
      </c>
      <c r="F163" s="52">
        <f t="shared" si="31"/>
        <v>115.07978140453081</v>
      </c>
    </row>
    <row r="164" spans="1:6" ht="12.75" customHeight="1" x14ac:dyDescent="0.2">
      <c r="A164" s="53">
        <v>321</v>
      </c>
      <c r="B164" s="85" t="s">
        <v>372</v>
      </c>
      <c r="C164" s="50" t="s">
        <v>373</v>
      </c>
      <c r="D164" s="51">
        <f t="shared" ref="D164:E164" si="40">SUM(D165:D168)</f>
        <v>266608.48</v>
      </c>
      <c r="E164" s="51">
        <f t="shared" si="40"/>
        <v>320521.05000000005</v>
      </c>
      <c r="F164" s="52">
        <f t="shared" si="31"/>
        <v>120.22162610881696</v>
      </c>
    </row>
    <row r="165" spans="1:6" ht="12.75" customHeight="1" x14ac:dyDescent="0.2">
      <c r="A165" s="53">
        <v>3211</v>
      </c>
      <c r="B165" s="85" t="s">
        <v>374</v>
      </c>
      <c r="C165" s="50" t="s">
        <v>375</v>
      </c>
      <c r="D165" s="242">
        <v>39970.370000000003</v>
      </c>
      <c r="E165" s="242">
        <v>47210.55</v>
      </c>
      <c r="F165" s="52">
        <f t="shared" si="31"/>
        <v>118.11386784760811</v>
      </c>
    </row>
    <row r="166" spans="1:6" ht="12.75" customHeight="1" x14ac:dyDescent="0.2">
      <c r="A166" s="53">
        <v>3212</v>
      </c>
      <c r="B166" s="85" t="s">
        <v>376</v>
      </c>
      <c r="C166" s="50" t="s">
        <v>377</v>
      </c>
      <c r="D166" s="242">
        <v>205674.61</v>
      </c>
      <c r="E166" s="242">
        <v>252944.16</v>
      </c>
      <c r="F166" s="52">
        <f t="shared" si="31"/>
        <v>122.98268609820144</v>
      </c>
    </row>
    <row r="167" spans="1:6" ht="12.75" customHeight="1" x14ac:dyDescent="0.2">
      <c r="A167" s="53">
        <v>3213</v>
      </c>
      <c r="B167" s="85" t="s">
        <v>378</v>
      </c>
      <c r="C167" s="50" t="s">
        <v>379</v>
      </c>
      <c r="D167" s="242">
        <v>20963.5</v>
      </c>
      <c r="E167" s="242">
        <v>20366.34</v>
      </c>
      <c r="F167" s="52">
        <f t="shared" si="31"/>
        <v>97.151429866195997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2306583.34</v>
      </c>
      <c r="E169" s="51">
        <f t="shared" si="41"/>
        <v>2434730.3099999996</v>
      </c>
      <c r="F169" s="52">
        <f t="shared" si="31"/>
        <v>105.555705175604</v>
      </c>
    </row>
    <row r="170" spans="1:6" ht="12.75" customHeight="1" x14ac:dyDescent="0.2">
      <c r="A170" s="53">
        <v>3221</v>
      </c>
      <c r="B170" s="85" t="s">
        <v>384</v>
      </c>
      <c r="C170" s="50" t="s">
        <v>385</v>
      </c>
      <c r="D170" s="242">
        <v>211436.45</v>
      </c>
      <c r="E170" s="242">
        <v>251127.91</v>
      </c>
      <c r="F170" s="52">
        <f t="shared" si="31"/>
        <v>118.77228831641848</v>
      </c>
    </row>
    <row r="171" spans="1:6" ht="12.75" customHeight="1" x14ac:dyDescent="0.2">
      <c r="A171" s="53">
        <v>3222</v>
      </c>
      <c r="B171" s="85" t="s">
        <v>386</v>
      </c>
      <c r="C171" s="50" t="s">
        <v>387</v>
      </c>
      <c r="D171" s="242">
        <v>1557011.35</v>
      </c>
      <c r="E171" s="242">
        <v>1710958.75</v>
      </c>
      <c r="F171" s="52">
        <f t="shared" si="31"/>
        <v>109.88736530404867</v>
      </c>
    </row>
    <row r="172" spans="1:6" ht="12.75" customHeight="1" x14ac:dyDescent="0.2">
      <c r="A172" s="53">
        <v>3223</v>
      </c>
      <c r="B172" s="85" t="s">
        <v>388</v>
      </c>
      <c r="C172" s="50" t="s">
        <v>389</v>
      </c>
      <c r="D172" s="242">
        <v>518705.17</v>
      </c>
      <c r="E172" s="242">
        <v>449247.54</v>
      </c>
      <c r="F172" s="52">
        <f t="shared" si="31"/>
        <v>86.609420145166467</v>
      </c>
    </row>
    <row r="173" spans="1:6" ht="12.75" customHeight="1" x14ac:dyDescent="0.2">
      <c r="A173" s="53">
        <v>3224</v>
      </c>
      <c r="B173" s="85" t="s">
        <v>390</v>
      </c>
      <c r="C173" s="50" t="s">
        <v>391</v>
      </c>
      <c r="D173" s="242">
        <v>1907.07</v>
      </c>
      <c r="E173" s="242">
        <v>0</v>
      </c>
      <c r="F173" s="52">
        <f t="shared" si="31"/>
        <v>0</v>
      </c>
    </row>
    <row r="174" spans="1:6" ht="12.75" customHeight="1" x14ac:dyDescent="0.2">
      <c r="A174" s="53">
        <v>3225</v>
      </c>
      <c r="B174" s="85" t="s">
        <v>392</v>
      </c>
      <c r="C174" s="50" t="s">
        <v>393</v>
      </c>
      <c r="D174" s="242">
        <v>17523.3</v>
      </c>
      <c r="E174" s="242">
        <v>23396.11</v>
      </c>
      <c r="F174" s="52">
        <f t="shared" si="31"/>
        <v>133.5142923992627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2112581.4699999997</v>
      </c>
      <c r="E177" s="51">
        <f t="shared" si="42"/>
        <v>2669803.85</v>
      </c>
      <c r="F177" s="52">
        <f t="shared" si="31"/>
        <v>126.37637354643655</v>
      </c>
    </row>
    <row r="178" spans="1:6" ht="12.75" customHeight="1" x14ac:dyDescent="0.2">
      <c r="A178" s="53">
        <v>3231</v>
      </c>
      <c r="B178" s="85" t="s">
        <v>400</v>
      </c>
      <c r="C178" s="50" t="s">
        <v>401</v>
      </c>
      <c r="D178" s="242">
        <v>50051.53</v>
      </c>
      <c r="E178" s="242">
        <v>40529.69</v>
      </c>
      <c r="F178" s="52">
        <f t="shared" si="31"/>
        <v>80.975926210447525</v>
      </c>
    </row>
    <row r="179" spans="1:6" ht="12.75" customHeight="1" x14ac:dyDescent="0.2">
      <c r="A179" s="53">
        <v>3232</v>
      </c>
      <c r="B179" s="85" t="s">
        <v>402</v>
      </c>
      <c r="C179" s="50" t="s">
        <v>403</v>
      </c>
      <c r="D179" s="242">
        <v>498838.84</v>
      </c>
      <c r="E179" s="242">
        <v>531951.80000000005</v>
      </c>
      <c r="F179" s="52">
        <f t="shared" si="31"/>
        <v>106.63800757775799</v>
      </c>
    </row>
    <row r="180" spans="1:6" ht="12.75" customHeight="1" x14ac:dyDescent="0.2">
      <c r="A180" s="53">
        <v>3233</v>
      </c>
      <c r="B180" s="85" t="s">
        <v>404</v>
      </c>
      <c r="C180" s="50" t="s">
        <v>405</v>
      </c>
      <c r="D180" s="242">
        <v>9362.01</v>
      </c>
      <c r="E180" s="242">
        <v>4755.74</v>
      </c>
      <c r="F180" s="52">
        <f t="shared" si="31"/>
        <v>50.798279429310575</v>
      </c>
    </row>
    <row r="181" spans="1:6" ht="12.75" customHeight="1" x14ac:dyDescent="0.2">
      <c r="A181" s="53">
        <v>3234</v>
      </c>
      <c r="B181" s="85" t="s">
        <v>406</v>
      </c>
      <c r="C181" s="50" t="s">
        <v>407</v>
      </c>
      <c r="D181" s="242">
        <v>189112.74</v>
      </c>
      <c r="E181" s="242">
        <v>228189.55</v>
      </c>
      <c r="F181" s="52">
        <f t="shared" si="31"/>
        <v>120.66323506285192</v>
      </c>
    </row>
    <row r="182" spans="1:6" ht="12.75" customHeight="1" x14ac:dyDescent="0.2">
      <c r="A182" s="53">
        <v>3235</v>
      </c>
      <c r="B182" s="85" t="s">
        <v>408</v>
      </c>
      <c r="C182" s="50" t="s">
        <v>409</v>
      </c>
      <c r="D182" s="242">
        <v>9178.2000000000007</v>
      </c>
      <c r="E182" s="242">
        <v>46833.71</v>
      </c>
      <c r="F182" s="52">
        <f t="shared" si="31"/>
        <v>510.27118607134287</v>
      </c>
    </row>
    <row r="183" spans="1:6" ht="12.75" customHeight="1" x14ac:dyDescent="0.2">
      <c r="A183" s="53">
        <v>3236</v>
      </c>
      <c r="B183" s="85" t="s">
        <v>410</v>
      </c>
      <c r="C183" s="50" t="s">
        <v>411</v>
      </c>
      <c r="D183" s="242">
        <v>106837.51</v>
      </c>
      <c r="E183" s="242">
        <v>144009.54999999999</v>
      </c>
      <c r="F183" s="52">
        <f t="shared" si="31"/>
        <v>134.79306097643047</v>
      </c>
    </row>
    <row r="184" spans="1:6" ht="12.75" customHeight="1" x14ac:dyDescent="0.2">
      <c r="A184" s="53">
        <v>3237</v>
      </c>
      <c r="B184" s="85" t="s">
        <v>412</v>
      </c>
      <c r="C184" s="50" t="s">
        <v>413</v>
      </c>
      <c r="D184" s="242">
        <v>684628.67</v>
      </c>
      <c r="E184" s="242">
        <v>947613.83</v>
      </c>
      <c r="F184" s="52">
        <f t="shared" si="31"/>
        <v>138.41281727217179</v>
      </c>
    </row>
    <row r="185" spans="1:6" ht="12.75" customHeight="1" x14ac:dyDescent="0.2">
      <c r="A185" s="53">
        <v>3238</v>
      </c>
      <c r="B185" s="85" t="s">
        <v>414</v>
      </c>
      <c r="C185" s="50" t="s">
        <v>415</v>
      </c>
      <c r="D185" s="242">
        <v>166923.73000000001</v>
      </c>
      <c r="E185" s="242">
        <v>221664.73</v>
      </c>
      <c r="F185" s="52">
        <f t="shared" si="31"/>
        <v>132.79401916072689</v>
      </c>
    </row>
    <row r="186" spans="1:6" ht="12.75" customHeight="1" x14ac:dyDescent="0.2">
      <c r="A186" s="53">
        <v>3239</v>
      </c>
      <c r="B186" s="85" t="s">
        <v>416</v>
      </c>
      <c r="C186" s="50" t="s">
        <v>417</v>
      </c>
      <c r="D186" s="242">
        <v>397648.24</v>
      </c>
      <c r="E186" s="242">
        <v>504255.25</v>
      </c>
      <c r="F186" s="52">
        <f t="shared" si="31"/>
        <v>126.80937554256495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100721.16</v>
      </c>
      <c r="E188" s="51">
        <f t="shared" si="43"/>
        <v>83232.14</v>
      </c>
      <c r="F188" s="52">
        <f t="shared" si="31"/>
        <v>82.636200774494654</v>
      </c>
    </row>
    <row r="189" spans="1:6" ht="12.75" customHeight="1" x14ac:dyDescent="0.2">
      <c r="A189" s="53">
        <v>3291</v>
      </c>
      <c r="B189" s="232" t="s">
        <v>422</v>
      </c>
      <c r="C189" s="50" t="s">
        <v>423</v>
      </c>
      <c r="D189" s="242">
        <v>12474.24</v>
      </c>
      <c r="E189" s="242">
        <v>13171.04</v>
      </c>
      <c r="F189" s="52">
        <f t="shared" si="31"/>
        <v>105.58591144630856</v>
      </c>
    </row>
    <row r="190" spans="1:6" ht="12.75" customHeight="1" x14ac:dyDescent="0.2">
      <c r="A190" s="53">
        <v>3292</v>
      </c>
      <c r="B190" s="85" t="s">
        <v>424</v>
      </c>
      <c r="C190" s="50" t="s">
        <v>425</v>
      </c>
      <c r="D190" s="242">
        <v>29806.880000000001</v>
      </c>
      <c r="E190" s="242">
        <v>33809.800000000003</v>
      </c>
      <c r="F190" s="52">
        <f t="shared" si="31"/>
        <v>113.42951694373917</v>
      </c>
    </row>
    <row r="191" spans="1:6" ht="12.75" customHeight="1" x14ac:dyDescent="0.2">
      <c r="A191" s="53">
        <v>3293</v>
      </c>
      <c r="B191" s="85" t="s">
        <v>426</v>
      </c>
      <c r="C191" s="50" t="s">
        <v>427</v>
      </c>
      <c r="D191" s="242">
        <v>1262.9000000000001</v>
      </c>
      <c r="E191" s="242">
        <v>490.5</v>
      </c>
      <c r="F191" s="52">
        <f t="shared" si="31"/>
        <v>38.839179665848441</v>
      </c>
    </row>
    <row r="192" spans="1:6" ht="12.75" customHeight="1" x14ac:dyDescent="0.2">
      <c r="A192" s="53">
        <v>3294</v>
      </c>
      <c r="B192" s="85" t="s">
        <v>428</v>
      </c>
      <c r="C192" s="50" t="s">
        <v>429</v>
      </c>
      <c r="D192" s="242">
        <v>2218.8000000000002</v>
      </c>
      <c r="E192" s="242">
        <v>3856.53</v>
      </c>
      <c r="F192" s="52">
        <f t="shared" si="31"/>
        <v>173.8115197404002</v>
      </c>
    </row>
    <row r="193" spans="1:6" ht="12.75" customHeight="1" x14ac:dyDescent="0.2">
      <c r="A193" s="53">
        <v>3295</v>
      </c>
      <c r="B193" s="85" t="s">
        <v>430</v>
      </c>
      <c r="C193" s="50" t="s">
        <v>431</v>
      </c>
      <c r="D193" s="242">
        <v>11255.67</v>
      </c>
      <c r="E193" s="242">
        <v>3329.83</v>
      </c>
      <c r="F193" s="52">
        <f t="shared" si="31"/>
        <v>29.583578765191231</v>
      </c>
    </row>
    <row r="194" spans="1:6" ht="12.75" customHeight="1" x14ac:dyDescent="0.2">
      <c r="A194" s="53" t="s">
        <v>432</v>
      </c>
      <c r="B194" s="85" t="s">
        <v>433</v>
      </c>
      <c r="C194" s="50" t="s">
        <v>432</v>
      </c>
      <c r="D194" s="242">
        <v>23061.07</v>
      </c>
      <c r="E194" s="242">
        <v>12376.85</v>
      </c>
      <c r="F194" s="52">
        <f t="shared" si="31"/>
        <v>53.6698860894139</v>
      </c>
    </row>
    <row r="195" spans="1:6" ht="12.75" customHeight="1" x14ac:dyDescent="0.2">
      <c r="A195" s="53">
        <v>3299</v>
      </c>
      <c r="B195" s="85" t="s">
        <v>434</v>
      </c>
      <c r="C195" s="50" t="s">
        <v>435</v>
      </c>
      <c r="D195" s="242">
        <v>20641.599999999999</v>
      </c>
      <c r="E195" s="242">
        <v>16197.59</v>
      </c>
      <c r="F195" s="52">
        <f t="shared" si="31"/>
        <v>78.470612743198203</v>
      </c>
    </row>
    <row r="196" spans="1:6" ht="12.75" customHeight="1" x14ac:dyDescent="0.2">
      <c r="A196" s="53">
        <v>34</v>
      </c>
      <c r="B196" s="232" t="s">
        <v>436</v>
      </c>
      <c r="C196" s="50" t="s">
        <v>437</v>
      </c>
      <c r="D196" s="51">
        <f t="shared" ref="D196:E196" si="44">D197+D202+D210</f>
        <v>122353.27</v>
      </c>
      <c r="E196" s="51">
        <f t="shared" si="44"/>
        <v>71139.91</v>
      </c>
      <c r="F196" s="52">
        <f t="shared" si="31"/>
        <v>58.143039413658506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122353.27</v>
      </c>
      <c r="E210" s="51">
        <f t="shared" si="47"/>
        <v>71139.91</v>
      </c>
      <c r="F210" s="52">
        <f t="shared" si="31"/>
        <v>58.143039413658506</v>
      </c>
    </row>
    <row r="211" spans="1:6" ht="12.75" customHeight="1" x14ac:dyDescent="0.2">
      <c r="A211" s="53">
        <v>3431</v>
      </c>
      <c r="B211" s="232" t="s">
        <v>466</v>
      </c>
      <c r="C211" s="50" t="s">
        <v>467</v>
      </c>
      <c r="D211" s="242">
        <v>9607.9500000000007</v>
      </c>
      <c r="E211" s="242">
        <v>1499.73</v>
      </c>
      <c r="F211" s="52">
        <f t="shared" si="31"/>
        <v>15.609261080667572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111207.61</v>
      </c>
      <c r="E213" s="242">
        <v>48570.080000000002</v>
      </c>
      <c r="F213" s="52">
        <f t="shared" si="31"/>
        <v>43.675140577160143</v>
      </c>
    </row>
    <row r="214" spans="1:6" ht="12.75" customHeight="1" x14ac:dyDescent="0.2">
      <c r="A214" s="53">
        <v>3434</v>
      </c>
      <c r="B214" s="85" t="s">
        <v>472</v>
      </c>
      <c r="C214" s="50" t="s">
        <v>473</v>
      </c>
      <c r="D214" s="242">
        <v>1537.71</v>
      </c>
      <c r="E214" s="242">
        <v>21070.1</v>
      </c>
      <c r="F214" s="52">
        <f t="shared" si="31"/>
        <v>1370.2258553303288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112892.41</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112892.41</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v>112892.41</v>
      </c>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11999363.819999998</v>
      </c>
      <c r="E289" s="51">
        <f t="shared" si="79"/>
        <v>15223894.82</v>
      </c>
      <c r="F289" s="52">
        <f t="shared" si="76"/>
        <v>126.87251631311902</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1281995.0099999998</v>
      </c>
      <c r="E291" s="51">
        <f>IF(E289&gt;=E6,E289-E6,0)</f>
        <v>4164748.2200000007</v>
      </c>
      <c r="F291" s="52">
        <f t="shared" si="76"/>
        <v>324.86462018288211</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7390591.0099999998</v>
      </c>
      <c r="E293" s="242">
        <v>9320116.6099999994</v>
      </c>
      <c r="F293" s="52">
        <f t="shared" si="76"/>
        <v>126.10786603384238</v>
      </c>
    </row>
    <row r="294" spans="1:6" ht="12.75" customHeight="1" x14ac:dyDescent="0.2">
      <c r="A294" s="53">
        <v>96</v>
      </c>
      <c r="B294" s="85" t="s">
        <v>628</v>
      </c>
      <c r="C294" s="50" t="s">
        <v>629</v>
      </c>
      <c r="D294" s="242">
        <v>279492.45</v>
      </c>
      <c r="E294" s="242">
        <v>297013.25</v>
      </c>
      <c r="F294" s="52">
        <f t="shared" si="76"/>
        <v>106.26879187613119</v>
      </c>
    </row>
    <row r="295" spans="1:6" ht="24" x14ac:dyDescent="0.2">
      <c r="A295" s="53">
        <v>9661</v>
      </c>
      <c r="B295" s="85" t="s">
        <v>630</v>
      </c>
      <c r="C295" s="50" t="s">
        <v>631</v>
      </c>
      <c r="D295" s="242">
        <v>57016.480000000003</v>
      </c>
      <c r="E295" s="242">
        <v>110919.91</v>
      </c>
      <c r="F295" s="52">
        <f t="shared" si="76"/>
        <v>194.54008735719918</v>
      </c>
    </row>
    <row r="296" spans="1:6" ht="12.75" customHeight="1" x14ac:dyDescent="0.2">
      <c r="A296" s="55" t="s">
        <v>632</v>
      </c>
      <c r="B296" s="233" t="s">
        <v>633</v>
      </c>
      <c r="C296" s="56" t="s">
        <v>632</v>
      </c>
      <c r="D296" s="243">
        <v>150605.24</v>
      </c>
      <c r="E296" s="243">
        <v>88695.43</v>
      </c>
      <c r="F296" s="57">
        <f t="shared" si="76"/>
        <v>58.892658714929169</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663005.51</v>
      </c>
      <c r="E350" s="51">
        <f t="shared" si="95"/>
        <v>991299.33000000007</v>
      </c>
      <c r="F350" s="52">
        <f t="shared" si="81"/>
        <v>149.51600175992505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621216.11</v>
      </c>
      <c r="E363" s="51">
        <f t="shared" si="99"/>
        <v>857667.14</v>
      </c>
      <c r="F363" s="52">
        <f t="shared" si="81"/>
        <v>138.06260433265325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566438.11</v>
      </c>
      <c r="E369" s="51">
        <f t="shared" si="101"/>
        <v>608667.14</v>
      </c>
      <c r="F369" s="52">
        <f t="shared" si="81"/>
        <v>107.45518870543509</v>
      </c>
    </row>
    <row r="370" spans="1:6" ht="12.75" customHeight="1" x14ac:dyDescent="0.2">
      <c r="A370" s="53">
        <v>4221</v>
      </c>
      <c r="B370" s="85" t="s">
        <v>675</v>
      </c>
      <c r="C370" s="50" t="s">
        <v>767</v>
      </c>
      <c r="D370" s="242">
        <v>41809.980000000003</v>
      </c>
      <c r="E370" s="242">
        <v>75053.84</v>
      </c>
      <c r="F370" s="52">
        <f t="shared" si="81"/>
        <v>179.51178163682448</v>
      </c>
    </row>
    <row r="371" spans="1:6" ht="12.75" customHeight="1" x14ac:dyDescent="0.2">
      <c r="A371" s="53">
        <v>4222</v>
      </c>
      <c r="B371" s="85" t="s">
        <v>768</v>
      </c>
      <c r="C371" s="50" t="s">
        <v>769</v>
      </c>
      <c r="D371" s="242">
        <v>0</v>
      </c>
      <c r="E371" s="242">
        <v>770</v>
      </c>
      <c r="F371" s="52" t="str">
        <f t="shared" si="81"/>
        <v>-</v>
      </c>
    </row>
    <row r="372" spans="1:6" ht="12.75" customHeight="1" x14ac:dyDescent="0.2">
      <c r="A372" s="53">
        <v>4223</v>
      </c>
      <c r="B372" s="85" t="s">
        <v>679</v>
      </c>
      <c r="C372" s="50" t="s">
        <v>770</v>
      </c>
      <c r="D372" s="242">
        <v>17937.5</v>
      </c>
      <c r="E372" s="242">
        <v>17210</v>
      </c>
      <c r="F372" s="52">
        <f t="shared" si="81"/>
        <v>95.944250871080143</v>
      </c>
    </row>
    <row r="373" spans="1:6" ht="12.75" customHeight="1" x14ac:dyDescent="0.2">
      <c r="A373" s="53">
        <v>4224</v>
      </c>
      <c r="B373" s="85" t="s">
        <v>681</v>
      </c>
      <c r="C373" s="50" t="s">
        <v>771</v>
      </c>
      <c r="D373" s="242">
        <v>464513.12</v>
      </c>
      <c r="E373" s="242">
        <v>454335.77</v>
      </c>
      <c r="F373" s="52">
        <f t="shared" si="81"/>
        <v>97.809028515706942</v>
      </c>
    </row>
    <row r="374" spans="1:6" ht="12.75" customHeight="1" x14ac:dyDescent="0.2">
      <c r="A374" s="53">
        <v>4225</v>
      </c>
      <c r="B374" s="85" t="s">
        <v>683</v>
      </c>
      <c r="C374" s="50" t="s">
        <v>772</v>
      </c>
      <c r="D374" s="242">
        <v>473.5</v>
      </c>
      <c r="E374" s="242">
        <v>14480.25</v>
      </c>
      <c r="F374" s="52">
        <f t="shared" si="81"/>
        <v>3058.1309398099261</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41704.01</v>
      </c>
      <c r="E376" s="242">
        <v>46817.279999999999</v>
      </c>
      <c r="F376" s="52">
        <f t="shared" si="81"/>
        <v>112.26085932743636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54778</v>
      </c>
      <c r="E391" s="51">
        <f t="shared" si="105"/>
        <v>249000</v>
      </c>
      <c r="F391" s="52">
        <f t="shared" si="81"/>
        <v>454.56205045821309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54778</v>
      </c>
      <c r="E393" s="242">
        <v>249000</v>
      </c>
      <c r="F393" s="52">
        <f t="shared" si="81"/>
        <v>454.56205045821309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41789.4</v>
      </c>
      <c r="E402" s="51">
        <f t="shared" si="109"/>
        <v>133632.19</v>
      </c>
      <c r="F402" s="52">
        <f t="shared" si="81"/>
        <v>319.77532580032255</v>
      </c>
    </row>
    <row r="403" spans="1:6" ht="12.75" customHeight="1" x14ac:dyDescent="0.2">
      <c r="A403" s="53">
        <v>451</v>
      </c>
      <c r="B403" s="85" t="s">
        <v>812</v>
      </c>
      <c r="C403" s="50" t="s">
        <v>813</v>
      </c>
      <c r="D403" s="242">
        <v>41789.4</v>
      </c>
      <c r="E403" s="242">
        <v>133632.19</v>
      </c>
      <c r="F403" s="52">
        <f t="shared" si="81"/>
        <v>319.77532580032255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663005.51</v>
      </c>
      <c r="E408" s="51">
        <f t="shared" si="111"/>
        <v>991299.33000000007</v>
      </c>
      <c r="F408" s="52">
        <f t="shared" si="81"/>
        <v>149.51600175992505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10717368.809999999</v>
      </c>
      <c r="E412" s="51">
        <f>E6+E298</f>
        <v>11059146.6</v>
      </c>
      <c r="F412" s="52">
        <f t="shared" si="81"/>
        <v>103.18900838497878</v>
      </c>
    </row>
    <row r="413" spans="1:6" ht="12.75" customHeight="1" x14ac:dyDescent="0.2">
      <c r="A413" s="53" t="s">
        <v>609</v>
      </c>
      <c r="B413" s="85" t="s">
        <v>832</v>
      </c>
      <c r="C413" s="50" t="s">
        <v>833</v>
      </c>
      <c r="D413" s="51">
        <f t="shared" ref="D413:E413" si="112">D289+D350</f>
        <v>12662369.329999998</v>
      </c>
      <c r="E413" s="51">
        <f t="shared" si="112"/>
        <v>16215194.15</v>
      </c>
      <c r="F413" s="52">
        <f t="shared" si="81"/>
        <v>128.05813609924141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1945000.5199999996</v>
      </c>
      <c r="E415" s="51">
        <f t="shared" si="114"/>
        <v>5156047.5500000007</v>
      </c>
      <c r="F415" s="52">
        <f t="shared" si="81"/>
        <v>265.0923481501178</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7390591.0099999998</v>
      </c>
      <c r="E417" s="51">
        <f t="shared" si="116"/>
        <v>9320116.6099999994</v>
      </c>
      <c r="F417" s="52">
        <f t="shared" si="81"/>
        <v>126.10786603384238</v>
      </c>
    </row>
    <row r="418" spans="1:6" ht="12.75" customHeight="1" x14ac:dyDescent="0.2">
      <c r="A418" s="55" t="s">
        <v>843</v>
      </c>
      <c r="B418" s="233" t="s">
        <v>844</v>
      </c>
      <c r="C418" s="56" t="s">
        <v>845</v>
      </c>
      <c r="D418" s="62">
        <f t="shared" ref="D418:E418" si="117">D294+D411</f>
        <v>279492.45</v>
      </c>
      <c r="E418" s="62">
        <f t="shared" si="117"/>
        <v>297013.25</v>
      </c>
      <c r="F418" s="57">
        <f t="shared" si="81"/>
        <v>106.26879187613119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10717368.809999999</v>
      </c>
      <c r="E639" s="51">
        <f t="shared" si="180"/>
        <v>11059146.6</v>
      </c>
      <c r="F639" s="52">
        <f t="shared" si="119"/>
        <v>103.18900838497878</v>
      </c>
    </row>
    <row r="640" spans="1:6" ht="12.75" customHeight="1" x14ac:dyDescent="0.2">
      <c r="A640" s="53" t="s">
        <v>609</v>
      </c>
      <c r="B640" s="85" t="s">
        <v>1278</v>
      </c>
      <c r="C640" s="50" t="s">
        <v>1279</v>
      </c>
      <c r="D640" s="51">
        <f t="shared" ref="D640:E640" si="181">D413+D528</f>
        <v>12662369.329999998</v>
      </c>
      <c r="E640" s="51">
        <f t="shared" si="181"/>
        <v>16215194.15</v>
      </c>
      <c r="F640" s="52">
        <f t="shared" si="119"/>
        <v>128.05813609924141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1945000.5199999996</v>
      </c>
      <c r="E642" s="51">
        <f t="shared" si="183"/>
        <v>5156047.5500000007</v>
      </c>
      <c r="F642" s="52">
        <f t="shared" si="119"/>
        <v>265.0923481501178</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7390591.0099999998</v>
      </c>
      <c r="E644" s="51">
        <f t="shared" si="185"/>
        <v>9320116.6099999994</v>
      </c>
      <c r="F644" s="52">
        <f t="shared" si="119"/>
        <v>126.10786603384238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9335591.5299999993</v>
      </c>
      <c r="E646" s="51">
        <f t="shared" si="187"/>
        <v>14476164.16</v>
      </c>
      <c r="F646" s="52">
        <f t="shared" si="119"/>
        <v>155.06424111938412</v>
      </c>
    </row>
    <row r="647" spans="1:6" ht="24" x14ac:dyDescent="0.2">
      <c r="A647" s="55" t="s">
        <v>1292</v>
      </c>
      <c r="B647" s="233" t="s">
        <v>1293</v>
      </c>
      <c r="C647" s="56" t="s">
        <v>1292</v>
      </c>
      <c r="D647" s="243">
        <v>658861.85</v>
      </c>
      <c r="E647" s="243">
        <v>800012.9</v>
      </c>
      <c r="F647" s="57">
        <f t="shared" si="119"/>
        <v>121.42346684665381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21159.67</v>
      </c>
      <c r="E649" s="242">
        <v>22105.11</v>
      </c>
      <c r="F649" s="52">
        <f t="shared" ref="F649:F724" si="188">IF(D649&lt;&gt;0,IF(E649/D649&gt;=100,"&gt;&gt;100",E649/D649*100),"-")</f>
        <v>104.46812261249822</v>
      </c>
    </row>
    <row r="650" spans="1:6" ht="12.75" customHeight="1" x14ac:dyDescent="0.2">
      <c r="A650" s="53" t="s">
        <v>1297</v>
      </c>
      <c r="B650" s="85" t="s">
        <v>1298</v>
      </c>
      <c r="C650" s="50" t="s">
        <v>1297</v>
      </c>
      <c r="D650" s="242">
        <v>16047084.380000001</v>
      </c>
      <c r="E650" s="242">
        <v>18567728.289999999</v>
      </c>
      <c r="F650" s="52">
        <f t="shared" si="188"/>
        <v>115.70779993617755</v>
      </c>
    </row>
    <row r="651" spans="1:6" ht="12.75" customHeight="1" x14ac:dyDescent="0.2">
      <c r="A651" s="53" t="s">
        <v>1299</v>
      </c>
      <c r="B651" s="85" t="s">
        <v>1300</v>
      </c>
      <c r="C651" s="50" t="s">
        <v>1299</v>
      </c>
      <c r="D651" s="242">
        <v>16046138.939999999</v>
      </c>
      <c r="E651" s="242">
        <v>18558742.010000002</v>
      </c>
      <c r="F651" s="52">
        <f t="shared" si="188"/>
        <v>115.65861469475722</v>
      </c>
    </row>
    <row r="652" spans="1:6" ht="24" x14ac:dyDescent="0.2">
      <c r="A652" s="53">
        <v>11</v>
      </c>
      <c r="B652" s="85" t="s">
        <v>1301</v>
      </c>
      <c r="C652" s="50" t="s">
        <v>1302</v>
      </c>
      <c r="D652" s="51">
        <f t="shared" ref="D652:E652" si="189">+D649+D650-D651</f>
        <v>22105.110000001267</v>
      </c>
      <c r="E652" s="51">
        <f t="shared" si="189"/>
        <v>31091.389999996871</v>
      </c>
      <c r="F652" s="52">
        <f t="shared" si="188"/>
        <v>140.65250071135176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237</v>
      </c>
      <c r="E654" s="262">
        <v>251</v>
      </c>
      <c r="F654" s="52">
        <f t="shared" si="188"/>
        <v>105.90717299578058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250</v>
      </c>
      <c r="E656" s="262">
        <v>253</v>
      </c>
      <c r="F656" s="52">
        <f t="shared" si="188"/>
        <v>101.2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912092.13</v>
      </c>
      <c r="E669" s="242">
        <v>1072628.92</v>
      </c>
      <c r="F669" s="52">
        <f t="shared" si="188"/>
        <v>117.60094015941129</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20000</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411248.64000000001</v>
      </c>
      <c r="E675" s="242"/>
      <c r="F675" s="52">
        <f t="shared" si="188"/>
        <v>0</v>
      </c>
    </row>
    <row r="676" spans="1:6" ht="24" x14ac:dyDescent="0.2">
      <c r="A676" s="53">
        <v>63613</v>
      </c>
      <c r="B676" s="232" t="s">
        <v>1350</v>
      </c>
      <c r="C676" s="50" t="s">
        <v>1351</v>
      </c>
      <c r="D676" s="242">
        <v>0</v>
      </c>
      <c r="E676" s="242">
        <v>27358.16</v>
      </c>
      <c r="F676" s="52" t="str">
        <f t="shared" si="188"/>
        <v>-</v>
      </c>
    </row>
    <row r="677" spans="1:6" ht="24" x14ac:dyDescent="0.2">
      <c r="A677" s="53">
        <v>63622</v>
      </c>
      <c r="B677" s="232" t="s">
        <v>1352</v>
      </c>
      <c r="C677" s="50" t="s">
        <v>1353</v>
      </c>
      <c r="D677" s="242">
        <v>98750</v>
      </c>
      <c r="E677" s="242"/>
      <c r="F677" s="52">
        <f t="shared" si="188"/>
        <v>0</v>
      </c>
    </row>
    <row r="678" spans="1:6" ht="24" x14ac:dyDescent="0.2">
      <c r="A678" s="53">
        <v>63623</v>
      </c>
      <c r="B678" s="232" t="s">
        <v>1354</v>
      </c>
      <c r="C678" s="50" t="s">
        <v>1355</v>
      </c>
      <c r="D678" s="242">
        <v>0</v>
      </c>
      <c r="E678" s="242">
        <v>35000</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828987.97</v>
      </c>
      <c r="E710" s="242">
        <v>980401.3</v>
      </c>
      <c r="F710" s="52">
        <f t="shared" si="188"/>
        <v>118.2648404415326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6636.2</v>
      </c>
      <c r="E716" s="242">
        <v>2800</v>
      </c>
      <c r="F716" s="52">
        <f t="shared" si="188"/>
        <v>42.192821192851333</v>
      </c>
    </row>
    <row r="717" spans="1:6" ht="12.75" customHeight="1" x14ac:dyDescent="0.2">
      <c r="A717" s="53">
        <v>31215</v>
      </c>
      <c r="B717" s="85" t="s">
        <v>1414</v>
      </c>
      <c r="C717" s="50" t="s">
        <v>1415</v>
      </c>
      <c r="D717" s="242">
        <v>41648.730000000003</v>
      </c>
      <c r="E717" s="242">
        <v>63441.440000000002</v>
      </c>
      <c r="F717" s="52">
        <f t="shared" si="188"/>
        <v>152.32502887843157</v>
      </c>
    </row>
    <row r="718" spans="1:6" ht="12.75" customHeight="1" x14ac:dyDescent="0.2">
      <c r="A718" s="53">
        <v>32121</v>
      </c>
      <c r="B718" s="85" t="s">
        <v>1416</v>
      </c>
      <c r="C718" s="50" t="s">
        <v>1417</v>
      </c>
      <c r="D718" s="242">
        <v>188718.9</v>
      </c>
      <c r="E718" s="242">
        <v>237544.16</v>
      </c>
      <c r="F718" s="52">
        <f t="shared" si="188"/>
        <v>125.8719502922071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2903.89</v>
      </c>
      <c r="E720" s="242">
        <v>1769.03</v>
      </c>
      <c r="F720" s="52">
        <f t="shared" si="188"/>
        <v>60.919318569229553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127698.46</v>
      </c>
      <c r="E722" s="242">
        <v>266005.03999999998</v>
      </c>
      <c r="F722" s="52">
        <f t="shared" si="188"/>
        <v>208.30716361027376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12474.24</v>
      </c>
      <c r="E725" s="242">
        <v>12494.12</v>
      </c>
      <c r="F725" s="52">
        <f t="shared" ref="F725:F979" si="190">IF(D725&lt;&gt;0,IF(E725/D725&gt;=100,"&gt;&gt;100",E725/D725*100),"-")</f>
        <v>100.15936842645323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10592953.589999996</v>
      </c>
      <c r="E6" s="229">
        <f t="shared" si="0"/>
        <v>10974394.650000002</v>
      </c>
      <c r="F6" s="230">
        <f t="shared" ref="F6:F260" si="1">IF(D6&gt;0,IF(E6/D6&gt;=100,"&gt;&gt;100",E6/D6*100),"-")</f>
        <v>103.60089428089343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9604900.8199999966</v>
      </c>
      <c r="E7" s="104">
        <f t="shared" si="2"/>
        <v>9854761.5900000017</v>
      </c>
      <c r="F7" s="93">
        <f t="shared" si="1"/>
        <v>102.60138833999959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1685.1200000000001</v>
      </c>
      <c r="E8" s="104">
        <f>E9+E10-E11</f>
        <v>1062.98</v>
      </c>
      <c r="F8" s="93">
        <f t="shared" si="1"/>
        <v>63.080374097987082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440.84</v>
      </c>
      <c r="E9" s="247">
        <v>440.84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2488.56</v>
      </c>
      <c r="E10" s="247">
        <v>2488.56</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1244.28</v>
      </c>
      <c r="E11" s="247">
        <v>1866.42</v>
      </c>
      <c r="F11" s="93">
        <f t="shared" si="1"/>
        <v>150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9492554.339999998</v>
      </c>
      <c r="E12" s="104">
        <f t="shared" si="3"/>
        <v>9743829.9400000013</v>
      </c>
      <c r="F12" s="93">
        <f t="shared" si="1"/>
        <v>102.64708097525627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8241393.2000000002</v>
      </c>
      <c r="E13" s="104">
        <f t="shared" si="4"/>
        <v>8232496.1199999992</v>
      </c>
      <c r="F13" s="93">
        <f t="shared" si="1"/>
        <v>99.892043981107463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74125.42</v>
      </c>
      <c r="E14" s="247">
        <v>74125.42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11294644.16</v>
      </c>
      <c r="E15" s="247">
        <v>11428276.35</v>
      </c>
      <c r="F15" s="93">
        <f t="shared" si="1"/>
        <v>101.18314652597253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3127376.38</v>
      </c>
      <c r="E18" s="247">
        <v>3269905.65</v>
      </c>
      <c r="F18" s="93">
        <f t="shared" si="1"/>
        <v>104.5574709494992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1207369.9800000004</v>
      </c>
      <c r="E19" s="104">
        <f t="shared" si="5"/>
        <v>1337263.540000001</v>
      </c>
      <c r="F19" s="93">
        <f t="shared" si="1"/>
        <v>110.75838907308267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554466.25</v>
      </c>
      <c r="E20" s="247">
        <v>617192.29</v>
      </c>
      <c r="F20" s="93">
        <f t="shared" si="1"/>
        <v>111.31286890771079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20188.240000000002</v>
      </c>
      <c r="E21" s="247">
        <v>21428.01</v>
      </c>
      <c r="F21" s="93">
        <f t="shared" si="1"/>
        <v>106.14105043332157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319032.44</v>
      </c>
      <c r="E22" s="247">
        <v>335252.13</v>
      </c>
      <c r="F22" s="93">
        <f t="shared" si="1"/>
        <v>105.08402531103107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7593891.4199999999</v>
      </c>
      <c r="E23" s="247">
        <v>7668163.6100000003</v>
      </c>
      <c r="F23" s="93">
        <f t="shared" si="1"/>
        <v>100.97805177730604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66851.399999999994</v>
      </c>
      <c r="E24" s="247">
        <v>80708.899999999994</v>
      </c>
      <c r="F24" s="93">
        <f t="shared" si="1"/>
        <v>120.72881046619817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417268.74</v>
      </c>
      <c r="E26" s="247">
        <v>464086.02</v>
      </c>
      <c r="F26" s="93">
        <f t="shared" si="1"/>
        <v>111.2199346636894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7764328.5099999998</v>
      </c>
      <c r="E28" s="247">
        <v>7849567.4199999999</v>
      </c>
      <c r="F28" s="93">
        <f t="shared" si="1"/>
        <v>101.09782719639202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21873.789999999994</v>
      </c>
      <c r="E29" s="104">
        <f t="shared" si="6"/>
        <v>15769.479999999996</v>
      </c>
      <c r="F29" s="93">
        <f t="shared" si="1"/>
        <v>72.093039203539945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93127.87</v>
      </c>
      <c r="E30" s="247">
        <v>93127.87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71254.080000000002</v>
      </c>
      <c r="E34" s="247">
        <v>77358.39</v>
      </c>
      <c r="F34" s="93">
        <f t="shared" si="1"/>
        <v>108.5669620602778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21917.369999999995</v>
      </c>
      <c r="E45" s="104">
        <f t="shared" si="9"/>
        <v>158300.79999999999</v>
      </c>
      <c r="F45" s="93">
        <f t="shared" si="1"/>
        <v>722.26184072267802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346704.23</v>
      </c>
      <c r="E47" s="247">
        <v>595704.23</v>
      </c>
      <c r="F47" s="93">
        <f t="shared" si="1"/>
        <v>171.81914105864817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324786.86</v>
      </c>
      <c r="E50" s="247">
        <v>437403.43</v>
      </c>
      <c r="F50" s="93">
        <f t="shared" si="1"/>
        <v>134.67399204512154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19721.669999999998</v>
      </c>
      <c r="E52" s="104">
        <f t="shared" si="10"/>
        <v>20972.209999999992</v>
      </c>
      <c r="F52" s="93">
        <f t="shared" si="1"/>
        <v>106.34094374360789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11784.58</v>
      </c>
      <c r="E53" s="247">
        <v>13035.12</v>
      </c>
      <c r="F53" s="93">
        <f t="shared" si="1"/>
        <v>110.61166371648375</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135546.17000000001</v>
      </c>
      <c r="E54" s="247">
        <v>144969.59</v>
      </c>
      <c r="F54" s="93">
        <f t="shared" si="1"/>
        <v>106.9521846319966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127609.08</v>
      </c>
      <c r="E55" s="247">
        <v>137032.5</v>
      </c>
      <c r="F55" s="93">
        <f t="shared" si="1"/>
        <v>107.38459990464628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408.12</v>
      </c>
      <c r="E56" s="104">
        <f t="shared" si="11"/>
        <v>408.12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408.12</v>
      </c>
      <c r="E58" s="247">
        <v>408.12</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90531.57</v>
      </c>
      <c r="E63" s="104">
        <f t="shared" si="12"/>
        <v>88488.34</v>
      </c>
      <c r="F63" s="93">
        <f t="shared" si="1"/>
        <v>97.743074598176065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90531.57</v>
      </c>
      <c r="E64" s="247">
        <v>88488.34</v>
      </c>
      <c r="F64" s="93">
        <f t="shared" si="1"/>
        <v>97.743074598176065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988052.77</v>
      </c>
      <c r="E68" s="104">
        <f t="shared" si="13"/>
        <v>1119633.06</v>
      </c>
      <c r="F68" s="93">
        <f t="shared" si="1"/>
        <v>113.31713183699692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22105.11</v>
      </c>
      <c r="E69" s="104">
        <f t="shared" si="14"/>
        <v>31091.39</v>
      </c>
      <c r="F69" s="93">
        <f t="shared" si="1"/>
        <v>140.65250071137396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20219.16</v>
      </c>
      <c r="E70" s="104">
        <f t="shared" si="15"/>
        <v>27142.720000000001</v>
      </c>
      <c r="F70" s="93">
        <f t="shared" si="1"/>
        <v>134.24256991882947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20219.16</v>
      </c>
      <c r="E72" s="247">
        <v>27142.720000000001</v>
      </c>
      <c r="F72" s="93">
        <f t="shared" si="1"/>
        <v>134.24256991882947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1885.95</v>
      </c>
      <c r="E76" s="247">
        <v>3948.67</v>
      </c>
      <c r="F76" s="93">
        <f t="shared" si="1"/>
        <v>209.37299504228636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17501.02</v>
      </c>
      <c r="E78" s="104">
        <f>E79+SUM(E82:E84)-E85+E86</f>
        <v>15090.529999999999</v>
      </c>
      <c r="F78" s="93">
        <f t="shared" si="1"/>
        <v>86.226574222531013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5212.03</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17501.02</v>
      </c>
      <c r="E86" s="247">
        <v>9878.5</v>
      </c>
      <c r="F86" s="93">
        <f t="shared" si="1"/>
        <v>56.445281475022604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283693.27</v>
      </c>
      <c r="E146" s="104">
        <f t="shared" si="26"/>
        <v>267546.72000000003</v>
      </c>
      <c r="F146" s="93">
        <f t="shared" si="1"/>
        <v>94.308447993849128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1725.08</v>
      </c>
      <c r="E158" s="247">
        <v>281.54000000000002</v>
      </c>
      <c r="F158" s="93">
        <f t="shared" si="1"/>
        <v>16.320402532056484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84263.66</v>
      </c>
      <c r="E159" s="247">
        <v>111206.35</v>
      </c>
      <c r="F159" s="93">
        <f t="shared" si="1"/>
        <v>131.97426980978514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105261.57</v>
      </c>
      <c r="E160" s="247">
        <v>158719.39000000001</v>
      </c>
      <c r="F160" s="93">
        <f t="shared" si="1"/>
        <v>150.78569510221064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150605.24</v>
      </c>
      <c r="E161" s="247">
        <v>88695.43</v>
      </c>
      <c r="F161" s="93">
        <f t="shared" si="1"/>
        <v>58.892658714929169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58162.28</v>
      </c>
      <c r="E163" s="247">
        <v>91355.99</v>
      </c>
      <c r="F163" s="93">
        <f t="shared" si="1"/>
        <v>157.07085416871553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5891.52</v>
      </c>
      <c r="E164" s="104">
        <f t="shared" si="28"/>
        <v>5891.52</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5891.52</v>
      </c>
      <c r="E166" s="247">
        <v>5891.52</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658861.85</v>
      </c>
      <c r="E170" s="104">
        <f t="shared" si="29"/>
        <v>800012.9</v>
      </c>
      <c r="F170" s="93">
        <f t="shared" si="1"/>
        <v>121.42346684665381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658861.85</v>
      </c>
      <c r="E173" s="247">
        <v>800012.9</v>
      </c>
      <c r="F173" s="93">
        <f t="shared" si="1"/>
        <v>121.42346684665381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10592953.59</v>
      </c>
      <c r="E175" s="104">
        <f t="shared" si="30"/>
        <v>10974394.65</v>
      </c>
      <c r="F175" s="93">
        <f t="shared" si="1"/>
        <v>103.60089428089339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10804260.58</v>
      </c>
      <c r="E176" s="104">
        <f t="shared" si="31"/>
        <v>16110550.200000001</v>
      </c>
      <c r="F176" s="93">
        <f t="shared" si="1"/>
        <v>149.11293633386248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10758979.73</v>
      </c>
      <c r="E177" s="104">
        <f t="shared" si="32"/>
        <v>15881117.27</v>
      </c>
      <c r="F177" s="93">
        <f t="shared" si="1"/>
        <v>147.60802295888328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678621.28</v>
      </c>
      <c r="E178" s="247">
        <v>806301.96</v>
      </c>
      <c r="F178" s="93">
        <f t="shared" si="1"/>
        <v>118.81471798231848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932517.16</v>
      </c>
      <c r="E179" s="247">
        <v>1464701.57</v>
      </c>
      <c r="F179" s="93">
        <f t="shared" si="1"/>
        <v>157.06966400489617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7496.08</v>
      </c>
      <c r="E180" s="104">
        <f t="shared" si="33"/>
        <v>31234.66</v>
      </c>
      <c r="F180" s="93">
        <f t="shared" si="1"/>
        <v>416.67991803716075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7496.08</v>
      </c>
      <c r="E183" s="247">
        <v>31234.66</v>
      </c>
      <c r="F183" s="93">
        <f t="shared" si="1"/>
        <v>416.67991803716075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9140345.2100000009</v>
      </c>
      <c r="E188" s="247">
        <v>13578879.08</v>
      </c>
      <c r="F188" s="93">
        <f t="shared" si="1"/>
        <v>148.55980565311711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33656.69</v>
      </c>
      <c r="E189" s="247">
        <v>217702.13</v>
      </c>
      <c r="F189" s="93">
        <f t="shared" si="1"/>
        <v>646.83167001865002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11624.16</v>
      </c>
      <c r="E234" s="104">
        <f t="shared" si="40"/>
        <v>11730.8</v>
      </c>
      <c r="F234" s="93">
        <f t="shared" si="1"/>
        <v>100.91739962285446</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11624.16</v>
      </c>
      <c r="E236" s="247">
        <v>11730.8</v>
      </c>
      <c r="F236" s="93">
        <f t="shared" si="1"/>
        <v>100.91739962285446</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-211306.98999999947</v>
      </c>
      <c r="E237" s="104">
        <f t="shared" si="41"/>
        <v>-5136155.5500000007</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8844792.0899999999</v>
      </c>
      <c r="E238" s="104">
        <f t="shared" si="42"/>
        <v>9076662.709999999</v>
      </c>
      <c r="F238" s="93">
        <f t="shared" si="1"/>
        <v>102.62154969433543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8844792.0899999999</v>
      </c>
      <c r="E239" s="104">
        <f t="shared" si="43"/>
        <v>9076662.709999999</v>
      </c>
      <c r="F239" s="93">
        <f t="shared" si="1"/>
        <v>102.62154969433543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7939230.8899999997</v>
      </c>
      <c r="E240" s="247">
        <v>8171101.5099999998</v>
      </c>
      <c r="F240" s="93">
        <f t="shared" si="1"/>
        <v>102.92056778814755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905561.2</v>
      </c>
      <c r="E241" s="247">
        <v>905561.2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-9335591.5299999993</v>
      </c>
      <c r="E245" s="104">
        <f t="shared" si="45"/>
        <v>-14476164.16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69089.960000000006</v>
      </c>
      <c r="E246" s="104">
        <f t="shared" si="46"/>
        <v>69089.960000000006</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69089.960000000006</v>
      </c>
      <c r="E249" s="247">
        <v>69089.960000000006</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9404681.4900000002</v>
      </c>
      <c r="E250" s="104">
        <f t="shared" si="47"/>
        <v>14545254.120000001</v>
      </c>
      <c r="F250" s="93">
        <f t="shared" si="1"/>
        <v>154.65972064514861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41322.660000000003</v>
      </c>
      <c r="E251" s="247">
        <v>4190595.96</v>
      </c>
      <c r="F251" s="93" t="str">
        <f t="shared" si="1"/>
        <v>&gt;&gt;100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9363358.8300000001</v>
      </c>
      <c r="E252" s="247">
        <v>10354658.16</v>
      </c>
      <c r="F252" s="93">
        <f t="shared" si="1"/>
        <v>110.58700566749506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279492.45</v>
      </c>
      <c r="E255" s="247">
        <v>263345.90000000002</v>
      </c>
      <c r="F255" s="93">
        <f t="shared" si="1"/>
        <v>94.222902980026831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749394.58</v>
      </c>
      <c r="E259" s="104">
        <f t="shared" si="49"/>
        <v>722592.33</v>
      </c>
      <c r="F259" s="93">
        <f t="shared" si="1"/>
        <v>96.423479604029154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749394.58</v>
      </c>
      <c r="E260" s="248">
        <v>722592.33</v>
      </c>
      <c r="F260" s="97">
        <f t="shared" si="1"/>
        <v>96.423479604029154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158301.73000000001</v>
      </c>
      <c r="E264" s="247">
        <v>189492.3</v>
      </c>
      <c r="F264" s="93">
        <f t="shared" si="50"/>
        <v>119.70324013515202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183553.82</v>
      </c>
      <c r="E265" s="247">
        <v>169410.41</v>
      </c>
      <c r="F265" s="93">
        <f t="shared" si="50"/>
        <v>92.294679565916965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5891.52</v>
      </c>
      <c r="E266" s="247">
        <v>5891.52</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6378.44</v>
      </c>
      <c r="E268" s="247">
        <v>1618.16</v>
      </c>
      <c r="F268" s="93">
        <f t="shared" si="50"/>
        <v>25.369212534726358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11122.58</v>
      </c>
      <c r="E269" s="247">
        <v>8260.34</v>
      </c>
      <c r="F269" s="93">
        <f t="shared" si="50"/>
        <v>74.266402219628901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432274.07</v>
      </c>
      <c r="E287" s="247">
        <v>907866.66</v>
      </c>
      <c r="F287" s="93">
        <f t="shared" si="50"/>
        <v>210.02107760014383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10326705.66</v>
      </c>
      <c r="E288" s="247">
        <v>14973250.609999999</v>
      </c>
      <c r="F288" s="93">
        <f t="shared" si="50"/>
        <v>144.99542354536325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193060.32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33656.69</v>
      </c>
      <c r="E290" s="247">
        <v>24641.81</v>
      </c>
      <c r="F290" s="93">
        <f t="shared" si="50"/>
        <v>73.215191392855331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9112255.5199999996</v>
      </c>
      <c r="E295" s="247">
        <v>13569749.02</v>
      </c>
      <c r="F295" s="93">
        <f t="shared" si="50"/>
        <v>148.91756481385411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27170.01</v>
      </c>
      <c r="E297" s="247">
        <v>8904.2199999999993</v>
      </c>
      <c r="F297" s="93">
        <f t="shared" si="50"/>
        <v>32.772236741907712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919.68</v>
      </c>
      <c r="E298" s="247">
        <v>225.84</v>
      </c>
      <c r="F298" s="93">
        <f t="shared" si="50"/>
        <v>24.556367432150314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1" sqref="E10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12662369.33</v>
      </c>
      <c r="E89" s="81">
        <f t="shared" si="17"/>
        <v>16215194.15</v>
      </c>
      <c r="F89" s="63">
        <f t="shared" si="1"/>
        <v>128.05813609924138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12662369.33</v>
      </c>
      <c r="E99" s="81">
        <f t="shared" si="20"/>
        <v>16215194.15</v>
      </c>
      <c r="F99" s="63">
        <f t="shared" si="1"/>
        <v>128.05813609924138</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12662369.33</v>
      </c>
      <c r="E100" s="249">
        <v>16215194.15</v>
      </c>
      <c r="F100" s="63">
        <f t="shared" si="1"/>
        <v>128.05813609924138</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12662369.33</v>
      </c>
      <c r="E141" s="106">
        <f t="shared" si="28"/>
        <v>16215194.15</v>
      </c>
      <c r="F141" s="82">
        <f t="shared" si="1"/>
        <v>128.05813609924138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749.68</v>
      </c>
      <c r="E5" s="107">
        <f t="shared" si="0"/>
        <v>36993.94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749.68</v>
      </c>
      <c r="E6" s="108">
        <f t="shared" si="1"/>
        <v>4527.41</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749.68</v>
      </c>
      <c r="E7" s="108">
        <f t="shared" si="2"/>
        <v>4527.41</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749.68</v>
      </c>
      <c r="E9" s="250">
        <v>4527.41</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32466.53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32466.53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32466.53</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10792636.42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27076269.530000001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26085740.200000003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9891508.6300000008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4936572.5199999996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70273.320000000007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112892.41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11074493.32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990529.33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21770086.550000001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20963602.66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9763827.9499999993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4404388.1100000003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46534.74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112892.41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6635959.4500000002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806483.89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16098819.400000002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1100926.98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907866.65999999992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898201.61999999988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339486.94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474089.98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84624.7</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9665.0399999999991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1150.6400000000001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8514.4</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193060.32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38119.980000000003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154940.34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14997892.42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14973250.609999999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24641.81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26635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2025-01-31T12:37:36Z</cp:lastPrinted>
  <dcterms:created xsi:type="dcterms:W3CDTF">2022-04-01T05:14:30Z</dcterms:created>
  <dcterms:modified xsi:type="dcterms:W3CDTF">2025-02-10T08:43:03Z</dcterms:modified>
</cp:coreProperties>
</file>